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'стр.1'!$A$1:$G$26</definedName>
  </definedNames>
  <calcPr fullCalcOnLoad="1"/>
</workbook>
</file>

<file path=xl/sharedStrings.xml><?xml version="1.0" encoding="utf-8"?>
<sst xmlns="http://schemas.openxmlformats.org/spreadsheetml/2006/main" count="77" uniqueCount="37">
  <si>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</si>
  <si>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</si>
  <si>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</si>
  <si>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</si>
  <si>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</si>
  <si>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</si>
  <si>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</si>
  <si>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</si>
  <si>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</si>
  <si>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</si>
  <si>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</si>
  <si>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</si>
  <si>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</si>
  <si>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</si>
  <si>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</si>
  <si>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</si>
  <si>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</si>
  <si>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</si>
  <si>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</si>
  <si>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</si>
  <si>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</si>
  <si>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</si>
  <si>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ООО "ПепсиКо Холдингс"</t>
  </si>
  <si>
    <t xml:space="preserve">ООО "Проект-Девелопмент" </t>
  </si>
  <si>
    <t>ООО "Алютех-Новосибирск"</t>
  </si>
  <si>
    <t>АО "Птицефабрика Чикская"</t>
  </si>
  <si>
    <t>за</t>
  </si>
  <si>
    <t>ООО "СДВМ"</t>
  </si>
  <si>
    <t>Итого</t>
  </si>
  <si>
    <t>ООО "Автоцентр Новосибирск "</t>
  </si>
  <si>
    <t>к приказу ФАС России от 08.12.2022 №960/22</t>
  </si>
  <si>
    <t xml:space="preserve">ООО "Ботаника Девелопмент" </t>
  </si>
  <si>
    <t>Объемы газа в соответствии 
с поступившими заявками, 
млн. м3</t>
  </si>
  <si>
    <t>Объемы газа в соответствии 
с удовлетворенными заявками, 
млн. м3</t>
  </si>
  <si>
    <t>Свободная мощность газораспределительной сети, 
млн. м3/месяц</t>
  </si>
  <si>
    <t>январь</t>
  </si>
  <si>
    <t>2024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</si>
</sst>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#,##0.000"/>
    <numFmt numFmtId="181" formatCode="0.0"/>
    <numFmt numFmtId="182" formatCode="0.00000"/>
    <numFmt numFmtId="183" formatCode="0.000000"/>
    <numFmt numFmtId="184" formatCode="0.00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horizontal="left" wrapText="1"/>
    </xf>
    <xf numFmtId="178" fontId="20" fillId="0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left"/>
    </xf>
    <xf numFmtId="2" fontId="20" fillId="24" borderId="11" xfId="0" applyNumberFormat="1" applyFont="1" applyFill="1" applyBorder="1" applyAlignment="1">
      <alignment horizontal="center"/>
    </xf>
    <xf numFmtId="178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vertical="top" wrapText="1"/>
    </xf>
    <xf numFmtId="178" fontId="20" fillId="0" borderId="11" xfId="0" applyNumberFormat="1" applyFont="1" applyFill="1" applyBorder="1" applyAlignment="1">
      <alignment horizontal="center"/>
    </xf>
    <xf numFmtId="179" fontId="20" fillId="0" borderId="11" xfId="0" applyNumberFormat="1" applyFont="1" applyFill="1" applyBorder="1" applyAlignment="1">
      <alignment horizontal="center"/>
    </xf>
    <xf numFmtId="179" fontId="20" fillId="0" borderId="11" xfId="0" applyNumberFormat="1" applyFont="1" applyFill="1" applyBorder="1" applyAlignment="1">
      <alignment horizontal="center" wrapText="1"/>
    </xf>
    <xf numFmtId="179" fontId="20" fillId="24" borderId="11" xfId="0" applyNumberFormat="1" applyFont="1" applyFill="1" applyBorder="1" applyAlignment="1">
      <alignment horizontal="center" wrapText="1"/>
    </xf>
    <xf numFmtId="179" fontId="20" fillId="24" borderId="11" xfId="0" applyNumberFormat="1" applyFont="1" applyFill="1" applyBorder="1" applyAlignment="1">
      <alignment horizontal="center"/>
    </xf>
    <xf numFmtId="179" fontId="20" fillId="0" borderId="11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zoomScalePageLayoutView="0" workbookViewId="0" topLeftCell="A1">
      <selection activeCell="BT18" sqref="BT18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7</v>
      </c>
    </row>
    <row r="2" spans="1:7" ht="15">
      <c r="A2" s="2"/>
      <c r="B2" s="2"/>
      <c r="C2" s="2"/>
      <c r="G2" s="3" t="s">
        <v>30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6</v>
      </c>
      <c r="B5" s="6"/>
      <c r="C5" s="6"/>
      <c r="D5" s="6"/>
      <c r="E5" s="7" t="s">
        <v>8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26</v>
      </c>
      <c r="B7" s="11" t="s">
        <v>35</v>
      </c>
      <c r="C7" s="8" t="s">
        <v>36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32</v>
      </c>
      <c r="F11" s="12" t="s">
        <v>33</v>
      </c>
      <c r="G11" s="12" t="s">
        <v>34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9</v>
      </c>
      <c r="B13" s="17" t="s">
        <v>8</v>
      </c>
      <c r="C13" s="17" t="s">
        <v>8</v>
      </c>
      <c r="D13" s="16" t="s">
        <v>13</v>
      </c>
      <c r="E13" s="28">
        <v>0.44</v>
      </c>
      <c r="F13" s="19">
        <v>0.297958</v>
      </c>
      <c r="G13" s="19">
        <f>E13-F13</f>
        <v>0.142042</v>
      </c>
    </row>
    <row r="14" spans="1:7" ht="34.5" customHeight="1">
      <c r="A14" s="16" t="s">
        <v>9</v>
      </c>
      <c r="B14" s="17" t="s">
        <v>23</v>
      </c>
      <c r="C14" s="17" t="s">
        <v>15</v>
      </c>
      <c r="D14" s="16" t="s">
        <v>13</v>
      </c>
      <c r="E14" s="28">
        <v>1</v>
      </c>
      <c r="F14" s="19">
        <v>0.587391</v>
      </c>
      <c r="G14" s="19">
        <f aca="true" t="shared" si="0" ref="G14:G27">E14-F14</f>
        <v>0.412609</v>
      </c>
    </row>
    <row r="15" spans="1:7" ht="15" customHeight="1">
      <c r="A15" s="16" t="s">
        <v>9</v>
      </c>
      <c r="B15" s="17" t="s">
        <v>10</v>
      </c>
      <c r="C15" s="17" t="s">
        <v>10</v>
      </c>
      <c r="D15" s="16" t="s">
        <v>14</v>
      </c>
      <c r="E15" s="28">
        <v>0.08</v>
      </c>
      <c r="F15" s="19">
        <v>0.053757</v>
      </c>
      <c r="G15" s="19">
        <f t="shared" si="0"/>
        <v>0.026243000000000002</v>
      </c>
    </row>
    <row r="16" spans="1:7" ht="15" customHeight="1">
      <c r="A16" s="16" t="s">
        <v>9</v>
      </c>
      <c r="B16" s="17" t="s">
        <v>11</v>
      </c>
      <c r="C16" s="17" t="s">
        <v>11</v>
      </c>
      <c r="D16" s="16" t="s">
        <v>14</v>
      </c>
      <c r="E16" s="29">
        <v>0.11</v>
      </c>
      <c r="F16" s="25">
        <f>87.445/1000</f>
        <v>0.087445</v>
      </c>
      <c r="G16" s="19">
        <f t="shared" si="0"/>
        <v>0.022555000000000006</v>
      </c>
    </row>
    <row r="17" spans="1:7" ht="16.5" customHeight="1">
      <c r="A17" s="16" t="s">
        <v>9</v>
      </c>
      <c r="B17" s="17" t="s">
        <v>12</v>
      </c>
      <c r="C17" s="17" t="s">
        <v>12</v>
      </c>
      <c r="D17" s="16" t="s">
        <v>14</v>
      </c>
      <c r="E17" s="29">
        <v>0.09</v>
      </c>
      <c r="F17" s="25">
        <f>83.536/1000</f>
        <v>0.083536</v>
      </c>
      <c r="G17" s="19">
        <f t="shared" si="0"/>
        <v>0.0064639999999999975</v>
      </c>
    </row>
    <row r="18" spans="1:7" ht="30">
      <c r="A18" s="16" t="s">
        <v>9</v>
      </c>
      <c r="B18" s="18" t="s">
        <v>20</v>
      </c>
      <c r="C18" s="18" t="s">
        <v>20</v>
      </c>
      <c r="D18" s="16" t="s">
        <v>13</v>
      </c>
      <c r="E18" s="30">
        <v>0.23</v>
      </c>
      <c r="F18" s="25">
        <f>229.553/1000</f>
        <v>0.229553</v>
      </c>
      <c r="G18" s="19">
        <f t="shared" si="0"/>
        <v>0.00044700000000000295</v>
      </c>
    </row>
    <row r="19" spans="1:7" ht="30">
      <c r="A19" s="16" t="s">
        <v>9</v>
      </c>
      <c r="B19" s="18" t="s">
        <v>24</v>
      </c>
      <c r="C19" s="18" t="s">
        <v>24</v>
      </c>
      <c r="D19" s="16" t="s">
        <v>14</v>
      </c>
      <c r="E19" s="30">
        <v>0.12</v>
      </c>
      <c r="F19" s="25">
        <f>53.374/1000</f>
        <v>0.053374000000000005</v>
      </c>
      <c r="G19" s="19">
        <f t="shared" si="0"/>
        <v>0.06662599999999999</v>
      </c>
    </row>
    <row r="20" spans="1:7" ht="30">
      <c r="A20" s="16" t="s">
        <v>9</v>
      </c>
      <c r="B20" s="18" t="s">
        <v>22</v>
      </c>
      <c r="C20" s="18" t="s">
        <v>22</v>
      </c>
      <c r="D20" s="16" t="s">
        <v>13</v>
      </c>
      <c r="E20" s="30">
        <v>0.3</v>
      </c>
      <c r="F20" s="25">
        <f>179.358/1000</f>
        <v>0.17935800000000002</v>
      </c>
      <c r="G20" s="19">
        <f t="shared" si="0"/>
        <v>0.12064199999999997</v>
      </c>
    </row>
    <row r="21" spans="1:7" ht="30">
      <c r="A21" s="16" t="s">
        <v>9</v>
      </c>
      <c r="B21" s="18" t="s">
        <v>25</v>
      </c>
      <c r="C21" s="18" t="s">
        <v>25</v>
      </c>
      <c r="D21" s="16" t="s">
        <v>14</v>
      </c>
      <c r="E21" s="30">
        <v>0.06</v>
      </c>
      <c r="F21" s="25">
        <f>48.33/1000</f>
        <v>0.04833</v>
      </c>
      <c r="G21" s="19">
        <f t="shared" si="0"/>
        <v>0.01167</v>
      </c>
    </row>
    <row r="22" spans="1:7" ht="15">
      <c r="A22" s="16" t="s">
        <v>9</v>
      </c>
      <c r="B22" s="18" t="s">
        <v>27</v>
      </c>
      <c r="C22" s="18" t="s">
        <v>27</v>
      </c>
      <c r="D22" s="16" t="s">
        <v>18</v>
      </c>
      <c r="E22" s="30">
        <v>0.003</v>
      </c>
      <c r="F22" s="26">
        <f>0.945/1000</f>
        <v>0.000945</v>
      </c>
      <c r="G22" s="19">
        <f t="shared" si="0"/>
        <v>0.002055</v>
      </c>
    </row>
    <row r="23" spans="1:7" ht="30">
      <c r="A23" s="16" t="s">
        <v>9</v>
      </c>
      <c r="B23" s="18" t="s">
        <v>29</v>
      </c>
      <c r="C23" s="18" t="s">
        <v>29</v>
      </c>
      <c r="D23" s="16" t="s">
        <v>14</v>
      </c>
      <c r="E23" s="30">
        <v>0.014</v>
      </c>
      <c r="F23" s="26">
        <f>10.123/1000</f>
        <v>0.010123</v>
      </c>
      <c r="G23" s="19">
        <f>E23-F23</f>
        <v>0.0038770000000000002</v>
      </c>
    </row>
    <row r="24" spans="1:7" ht="15">
      <c r="A24" s="16" t="s">
        <v>21</v>
      </c>
      <c r="B24" s="17" t="s">
        <v>16</v>
      </c>
      <c r="C24" s="17" t="s">
        <v>16</v>
      </c>
      <c r="D24" s="16" t="s">
        <v>14</v>
      </c>
      <c r="E24" s="28">
        <v>0.044</v>
      </c>
      <c r="F24" s="19">
        <f>25.792/1000</f>
        <v>0.025792000000000002</v>
      </c>
      <c r="G24" s="19">
        <f t="shared" si="0"/>
        <v>0.018207999999999995</v>
      </c>
    </row>
    <row r="25" spans="1:7" ht="15">
      <c r="A25" s="16" t="s">
        <v>21</v>
      </c>
      <c r="B25" s="17" t="s">
        <v>17</v>
      </c>
      <c r="C25" s="17" t="s">
        <v>17</v>
      </c>
      <c r="D25" s="16" t="s">
        <v>18</v>
      </c>
      <c r="E25" s="28">
        <v>0.02</v>
      </c>
      <c r="F25" s="19">
        <f>6.69/1000</f>
        <v>0.006690000000000001</v>
      </c>
      <c r="G25" s="19">
        <f t="shared" si="0"/>
        <v>0.013309999999999999</v>
      </c>
    </row>
    <row r="26" spans="1:7" ht="15">
      <c r="A26" s="16" t="s">
        <v>21</v>
      </c>
      <c r="B26" s="17" t="s">
        <v>19</v>
      </c>
      <c r="C26" s="17" t="s">
        <v>19</v>
      </c>
      <c r="D26" s="16" t="s">
        <v>18</v>
      </c>
      <c r="E26" s="29">
        <v>0.01</v>
      </c>
      <c r="F26" s="19">
        <f>9.521/1000</f>
        <v>0.009521</v>
      </c>
      <c r="G26" s="19">
        <f t="shared" si="0"/>
        <v>0.00047900000000000026</v>
      </c>
    </row>
    <row r="27" spans="1:7" ht="30">
      <c r="A27" s="23" t="s">
        <v>21</v>
      </c>
      <c r="B27" s="24" t="s">
        <v>31</v>
      </c>
      <c r="C27" s="24" t="s">
        <v>31</v>
      </c>
      <c r="D27" s="23" t="s">
        <v>13</v>
      </c>
      <c r="E27" s="29">
        <v>0.36</v>
      </c>
      <c r="F27" s="27">
        <f>8.445/1000</f>
        <v>0.008445000000000001</v>
      </c>
      <c r="G27" s="19">
        <f t="shared" si="0"/>
        <v>0.351555</v>
      </c>
    </row>
    <row r="28" spans="1:7" ht="15">
      <c r="A28" s="20" t="s">
        <v>28</v>
      </c>
      <c r="B28" s="20"/>
      <c r="C28" s="20"/>
      <c r="D28" s="20"/>
      <c r="E28" s="22">
        <f>SUM(E13:E27)</f>
        <v>2.881</v>
      </c>
      <c r="F28" s="22">
        <f>SUM(F13:F27)</f>
        <v>1.6822180000000002</v>
      </c>
      <c r="G28" s="21">
        <f>SUM(G13:G27)</f>
        <v>1.198782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2023-07-12T04:38:24Z</cp:lastPrinted>
  <dcterms:created xsi:type="dcterms:W3CDTF">2008-10-01T13:21:49Z</dcterms:created>
  <dcterms:modified xsi:type="dcterms:W3CDTF">2024-02-08T11:16:02Z</dcterms:modified>
  <cp:category/>
  <cp:version/>
  <cp:contentType/>
  <cp:contentStatus/>
</cp:coreProperties>
</file>