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780" windowHeight="13815" activeTab="1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<sst xmlns="http://schemas.openxmlformats.org/spreadsheetml/2006/main" count="215" uniqueCount="152">
  <si>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</si>
  <si>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</si>
  <si>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</si>
  <si>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</si>
  <si>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</si>
  <si>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</si>
  <si>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</si>
  <si>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</si>
  <si>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</si>
  <si>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</si>
  <si>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</si>
  <si>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</si>
  <si>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</si>
  <si>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</si>
  <si>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</si>
  <si>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</si>
  <si>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</si>
  <si>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</si>
  <si>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</si>
  <si>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</si>
  <si>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</si>
  <si>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</si>
  <si>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</si>
  <si>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</si>
  <si>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</si>
  <si>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</si>
  <si>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</si>
  <si>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</si>
  <si>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</si>
  <si>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</si>
  <si>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</si>
  <si>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</si>
  <si>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</si>
  <si>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</si>
  <si>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</si>
  <si>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</si>
  <si>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</si>
  <si>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</si>
  <si>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</si>
  <si>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</si>
  <si>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</si>
  <si>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</si>
  <si>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</si>
  <si>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</si>
  <si>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</si>
  <si>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</si>
  <si>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</si>
  <si>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</si>
  <si>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</si>
  <si>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</si>
  <si>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</si>
  <si>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</si>
  <si>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</si>
  <si>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</si>
  <si>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</si>
  <si>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</si>
  <si>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</si>
  <si>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</si>
  <si>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</si>
  <si>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</si>
  <si>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</si>
  <si>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</si>
  <si>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</si>
  <si>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</si>
  <si>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</si>
  <si>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</si>
  <si>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</si>
  <si>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</si>
  <si>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</si>
  <si>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</si>
  <si>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</si>
  <si>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</si>
  <si>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</si>
  <si>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</si>
  <si>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</si>
  <si>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</si>
  <si>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</si>
  <si>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</si>
  <si>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</si>
  <si>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</si>
  <si>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</si>
  <si>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</si>
  <si>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</si>
  <si>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</si>
  <si>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</si>
  <si>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</si>
  <si>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</si>
  <si>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</si>
  <si>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</si>
  <si>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</si>
  <si>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</si>
  <si>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</si>
  <si>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</si>
  <si>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</si>
  <si>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</si>
  <si>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</si>
  <si>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</si>
  <si>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</si>
  <si>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</si>
  <si>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</si>
  <si>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</si>
  <si>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</si>
  <si>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</si>
  <si>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</si>
  <si>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</si>
  <si>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</si>
  <si>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</si>
  <si>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</si>
  <si>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</si>
  <si>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</si>
  <si>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</si>
  <si>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</si>
  <si>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</si>
  <si>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</si>
  <si>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</si>
  <si>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</si>
  <si>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</si>
  <si>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</si>
  <si>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</si>
  <si>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</si>
  <si>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</si>
  <si>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</si>
  <si>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</si>
  <si>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</si>
  <si>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</si>
  <si>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</si>
  <si>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</si>
  <si>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</si>
  <si>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</si>
  <si>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</si>
  <si>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</si>
  <si>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</si>
  <si>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</si>
  <si>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</si>
  <si>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</si>
  <si>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</si>
  <si>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8 группа (население)</t>
  </si>
  <si>
    <t>Итого:</t>
  </si>
  <si>
    <t>Приложение 2. Форма 6</t>
  </si>
  <si>
    <t>Приложение 2. Форма 7</t>
  </si>
  <si>
    <t>на  20</t>
  </si>
  <si>
    <t>к приказу ФАС России от 18.01.2019г. №38/19</t>
  </si>
  <si>
    <t>АО "УК "ПЛП"</t>
  </si>
  <si>
    <t>Новосибирской области</t>
  </si>
  <si>
    <t>Новосибирская область</t>
  </si>
  <si>
    <t>23</t>
  </si>
  <si>
    <t xml:space="preserve">Транзитный тариф </t>
  </si>
  <si>
    <t>3 группа  - 407,22 руб./1000 м3</t>
  </si>
  <si>
    <t>4 группа -  610,83 руб./1000 м3</t>
  </si>
  <si>
    <t>5 группа - 814,44 руб./1000 м3</t>
  </si>
  <si>
    <t>6 группа - 1018,06 руб./1000 м3</t>
  </si>
  <si>
    <t>7 группа - 1272,57 руб./1000 м3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</si>
</sst>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4" fontId="6" fillId="0" borderId="14" xfId="0" applyNumberFormat="1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zoomScaleSheetLayoutView="100" zoomScalePageLayoutView="0" workbookViewId="0" topLeftCell="A1">
      <selection activeCell="CH13" sqref="CH13:DA13"/>
    </sheetView>
  </sheetViews>
  <sheetFormatPr defaultColWidth="0.875" defaultRowHeight="12.75"/>
  <cols>
    <col min="1" max="16384" width="0.875" style="1" customWidth="1"/>
  </cols>
  <sheetData>
    <row r="1" s="2" customFormat="1" ht="15">
      <c r="DA1" s="10" t="s">
        <v>138</v>
      </c>
    </row>
    <row r="2" s="2" customFormat="1" ht="15">
      <c r="BE2" s="2" t="s">
        <v>141</v>
      </c>
    </row>
    <row r="3" spans="1:105" s="3" customFormat="1" ht="15.7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6" t="s">
        <v>142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9" t="s">
        <v>140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 t="s">
        <v>145</v>
      </c>
      <c r="CF4" s="40"/>
      <c r="CG4" s="40"/>
      <c r="CH4" s="40"/>
      <c r="CI4" s="41" t="s">
        <v>71</v>
      </c>
      <c r="CJ4" s="41"/>
      <c r="CK4" s="41"/>
      <c r="CL4" s="41"/>
      <c r="CM4" s="41"/>
      <c r="CN4" s="4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7" t="s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CX5" s="6"/>
      <c r="CY5" s="7"/>
      <c r="CZ5" s="7"/>
    </row>
    <row r="6" spans="1:105" s="3" customFormat="1" ht="15.75">
      <c r="A6" s="38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6" t="s">
        <v>143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7" t="s">
        <v>74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</row>
    <row r="9" s="2" customFormat="1" ht="15"/>
    <row r="10" spans="1:105" s="5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83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9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7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9805</v>
      </c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9" customFormat="1" ht="10.5">
      <c r="A12" s="24" t="s">
        <v>3</v>
      </c>
      <c r="B12" s="25"/>
      <c r="C12" s="25"/>
      <c r="D12" s="25"/>
      <c r="E12" s="25"/>
      <c r="F12" s="25"/>
      <c r="G12" s="25"/>
      <c r="H12" s="26"/>
      <c r="I12" s="18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24" t="s">
        <v>76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24">
        <v>1000</v>
      </c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9" customFormat="1" ht="10.5">
      <c r="A13" s="24" t="s">
        <v>5</v>
      </c>
      <c r="B13" s="25"/>
      <c r="C13" s="25"/>
      <c r="D13" s="25"/>
      <c r="E13" s="25"/>
      <c r="F13" s="25"/>
      <c r="G13" s="25"/>
      <c r="H13" s="26"/>
      <c r="I13" s="18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4" t="s">
        <v>76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24">
        <f>CH12*0.306</f>
        <v>306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9" customFormat="1" ht="10.5">
      <c r="A14" s="24" t="s">
        <v>7</v>
      </c>
      <c r="B14" s="25"/>
      <c r="C14" s="25"/>
      <c r="D14" s="25"/>
      <c r="E14" s="25"/>
      <c r="F14" s="25"/>
      <c r="G14" s="25"/>
      <c r="H14" s="26"/>
      <c r="I14" s="18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4" t="s">
        <v>76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24">
        <f>CH15+CH17+CH16+CH18</f>
        <v>321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7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19">
        <v>8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7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19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7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19">
        <v>313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7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19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0.5">
      <c r="A19" s="24" t="s">
        <v>12</v>
      </c>
      <c r="B19" s="25"/>
      <c r="C19" s="25"/>
      <c r="D19" s="25"/>
      <c r="E19" s="25"/>
      <c r="F19" s="25"/>
      <c r="G19" s="25"/>
      <c r="H19" s="26"/>
      <c r="I19" s="18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24" t="s">
        <v>76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24">
        <v>4373</v>
      </c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0.5">
      <c r="A20" s="24" t="s">
        <v>13</v>
      </c>
      <c r="B20" s="25"/>
      <c r="C20" s="25"/>
      <c r="D20" s="25"/>
      <c r="E20" s="25"/>
      <c r="F20" s="25"/>
      <c r="G20" s="25"/>
      <c r="H20" s="26"/>
      <c r="I20" s="18"/>
      <c r="J20" s="27" t="s">
        <v>123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4" t="s">
        <v>76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24">
        <f>CH21+CH26+CH29+CH34+CH44+CH45</f>
        <v>3805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0.5">
      <c r="A21" s="24" t="s">
        <v>14</v>
      </c>
      <c r="B21" s="25"/>
      <c r="C21" s="25"/>
      <c r="D21" s="25"/>
      <c r="E21" s="25"/>
      <c r="F21" s="25"/>
      <c r="G21" s="25"/>
      <c r="H21" s="26"/>
      <c r="I21" s="18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24" t="s">
        <v>76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24">
        <f>CH22+CH25</f>
        <v>71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7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27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7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19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7"/>
      <c r="J24" s="22" t="s">
        <v>124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7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v>44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9" customFormat="1" ht="10.5">
      <c r="A26" s="24" t="s">
        <v>23</v>
      </c>
      <c r="B26" s="25"/>
      <c r="C26" s="25"/>
      <c r="D26" s="25"/>
      <c r="E26" s="25"/>
      <c r="F26" s="25"/>
      <c r="G26" s="25"/>
      <c r="H26" s="26"/>
      <c r="I26" s="18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4" t="s">
        <v>76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24">
        <v>30</v>
      </c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7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30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7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9" customFormat="1" ht="10.5">
      <c r="A29" s="24" t="s">
        <v>26</v>
      </c>
      <c r="B29" s="25"/>
      <c r="C29" s="25"/>
      <c r="D29" s="25"/>
      <c r="E29" s="25"/>
      <c r="F29" s="25"/>
      <c r="G29" s="25"/>
      <c r="H29" s="26"/>
      <c r="I29" s="18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24" t="s">
        <v>76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24">
        <f>CH30+CH31+CH32+CH33</f>
        <v>1737</v>
      </c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7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1737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7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19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7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19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7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19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9" customFormat="1" ht="10.5">
      <c r="A34" s="24" t="s">
        <v>40</v>
      </c>
      <c r="B34" s="25"/>
      <c r="C34" s="25"/>
      <c r="D34" s="25"/>
      <c r="E34" s="25"/>
      <c r="F34" s="25"/>
      <c r="G34" s="25"/>
      <c r="H34" s="26"/>
      <c r="I34" s="18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4" t="s">
        <v>76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24">
        <f>CH35+CH36+CH37+CH38+CH39</f>
        <v>1241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7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18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7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14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7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184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7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7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f>CH40+CH41+CH42+CH43</f>
        <v>1025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7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1025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7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7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7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0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9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18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4" t="s">
        <v>76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24">
        <v>0</v>
      </c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6"/>
    </row>
    <row r="45" spans="1:105" s="9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18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4" t="s">
        <v>76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24">
        <f>CH46+CH47+CH48+CH49+CH50+CH51</f>
        <v>726</v>
      </c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6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7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5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7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v>4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7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v>1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7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7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7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716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9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18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24" t="s">
        <v>76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24">
        <v>0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6"/>
    </row>
    <row r="53" spans="1:105" s="9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18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4" t="s">
        <v>76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24">
        <v>0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6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7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19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7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19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7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19"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7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19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7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19"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9" customFormat="1" ht="10.5">
      <c r="A59" s="24">
        <v>4</v>
      </c>
      <c r="B59" s="25"/>
      <c r="C59" s="25"/>
      <c r="D59" s="25"/>
      <c r="E59" s="25"/>
      <c r="F59" s="25"/>
      <c r="G59" s="25"/>
      <c r="H59" s="26"/>
      <c r="I59" s="18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4" t="s">
        <v>76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24">
        <v>0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6"/>
    </row>
    <row r="60" spans="1:105" s="9" customFormat="1" ht="10.5">
      <c r="A60" s="24" t="s">
        <v>53</v>
      </c>
      <c r="B60" s="25"/>
      <c r="C60" s="25"/>
      <c r="D60" s="25"/>
      <c r="E60" s="25"/>
      <c r="F60" s="25"/>
      <c r="G60" s="25"/>
      <c r="H60" s="26"/>
      <c r="I60" s="18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4" t="s">
        <v>76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24">
        <v>0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6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7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7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7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7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9" customFormat="1" ht="10.5">
      <c r="A65" s="24" t="s">
        <v>80</v>
      </c>
      <c r="B65" s="25"/>
      <c r="C65" s="25"/>
      <c r="D65" s="25"/>
      <c r="E65" s="25"/>
      <c r="F65" s="25"/>
      <c r="G65" s="25"/>
      <c r="H65" s="26"/>
      <c r="I65" s="18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24" t="s">
        <v>76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24">
        <v>0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6"/>
    </row>
    <row r="66" spans="1:105" s="9" customFormat="1" ht="10.5">
      <c r="A66" s="24">
        <v>5</v>
      </c>
      <c r="B66" s="25"/>
      <c r="C66" s="25"/>
      <c r="D66" s="25"/>
      <c r="E66" s="25"/>
      <c r="F66" s="25"/>
      <c r="G66" s="25"/>
      <c r="H66" s="26"/>
      <c r="I66" s="18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24" t="s">
        <v>76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30">
        <f>4.4*562.98+2.525*750.05+0.205*938.6</f>
        <v>4563.40125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7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1.5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7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19.24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7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3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7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33">
        <f>7130/12200*100</f>
        <v>58.44262295081967</v>
      </c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PageLayoutView="0" workbookViewId="0" topLeftCell="A1">
      <selection activeCell="AH41" sqref="AH41"/>
    </sheetView>
  </sheetViews>
  <sheetFormatPr defaultColWidth="0.875" defaultRowHeight="12.75"/>
  <cols>
    <col min="1" max="16384" width="0.875" style="1" customWidth="1"/>
  </cols>
  <sheetData>
    <row r="1" s="2" customFormat="1" ht="15">
      <c r="DA1" s="10" t="s">
        <v>139</v>
      </c>
    </row>
    <row r="2" s="2" customFormat="1" ht="15"/>
    <row r="3" spans="1:105" s="3" customFormat="1" ht="15.75">
      <c r="A3" s="41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36" t="s">
        <v>142</v>
      </c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37" t="s">
        <v>0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3:105" s="3" customFormat="1" ht="15.75">
      <c r="M5" s="39" t="s">
        <v>140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 t="s">
        <v>145</v>
      </c>
      <c r="AA5" s="40"/>
      <c r="AB5" s="40"/>
      <c r="AC5" s="40"/>
      <c r="AD5" s="41" t="s">
        <v>126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38" t="s">
        <v>127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1" t="s">
        <v>128</v>
      </c>
      <c r="AM7" s="36" t="s">
        <v>144</v>
      </c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7" t="s">
        <v>74</v>
      </c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129</v>
      </c>
      <c r="C9" s="42" t="s">
        <v>142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58" ht="11.25" customHeight="1">
      <c r="A10" s="5"/>
      <c r="B10" s="5"/>
      <c r="C10" s="43" t="s">
        <v>130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ht="15">
      <c r="N11" s="2"/>
    </row>
    <row r="12" spans="1:105" s="12" customFormat="1" ht="14.25" customHeight="1">
      <c r="A12" s="44" t="s">
        <v>131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 t="s">
        <v>132</v>
      </c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s="14" customFormat="1" ht="12">
      <c r="A13" s="13"/>
      <c r="B13" s="45" t="s">
        <v>133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6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</row>
    <row r="14" spans="1:105" s="14" customFormat="1" ht="12">
      <c r="A14" s="13"/>
      <c r="B14" s="45" t="s">
        <v>134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6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</row>
    <row r="15" spans="1:105" s="14" customFormat="1" ht="12">
      <c r="A15" s="13"/>
      <c r="B15" s="45" t="s">
        <v>135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6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</row>
    <row r="16" spans="1:105" s="14" customFormat="1" ht="12">
      <c r="A16" s="13"/>
      <c r="B16" s="45" t="s">
        <v>147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6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7" spans="1:105" s="14" customFormat="1" ht="12">
      <c r="A17" s="13"/>
      <c r="B17" s="45" t="s">
        <v>148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6"/>
      <c r="BO17" s="51">
        <v>10850</v>
      </c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14" customFormat="1" ht="12">
      <c r="A18" s="13"/>
      <c r="B18" s="45" t="s">
        <v>149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6"/>
      <c r="BO18" s="51">
        <v>2918</v>
      </c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s="14" customFormat="1" ht="12">
      <c r="A19" s="13"/>
      <c r="B19" s="45" t="s">
        <v>150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6"/>
      <c r="BO19" s="51">
        <v>172</v>
      </c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s="14" customFormat="1" ht="12">
      <c r="A20" s="13"/>
      <c r="B20" s="45" t="s">
        <v>151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6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</row>
    <row r="21" spans="1:105" s="14" customFormat="1" ht="12">
      <c r="A21" s="13"/>
      <c r="B21" s="45" t="s">
        <v>136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6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</row>
    <row r="22" spans="1:105" s="14" customFormat="1" ht="12">
      <c r="A22" s="13"/>
      <c r="B22" s="45" t="s">
        <v>146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6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</row>
    <row r="23" spans="1:105" s="16" customFormat="1" ht="12">
      <c r="A23" s="15"/>
      <c r="B23" s="49" t="s">
        <v>137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50"/>
      <c r="BO23" s="52">
        <f>SUM(BO17:BO22)</f>
        <v>13940</v>
      </c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2021-11-30T02:38:24Z</cp:lastPrinted>
  <dcterms:created xsi:type="dcterms:W3CDTF">2018-10-15T12:06:40Z</dcterms:created>
  <dcterms:modified xsi:type="dcterms:W3CDTF">2023-02-21T05:31:50Z</dcterms:modified>
  <cp:category/>
  <cp:version/>
  <cp:contentType/>
  <cp:contentStatus/>
</cp:coreProperties>
</file>