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<sst xmlns="http://schemas.openxmlformats.org/spreadsheetml/2006/main" count="77" uniqueCount="37">
  <si>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</si>
  <si>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</si>
  <si>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</si>
  <si>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</si>
  <si>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</si>
  <si>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</si>
  <si>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</si>
  <si>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</si>
  <si>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</si>
  <si>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</si>
  <si>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</si>
  <si>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</si>
  <si>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</si>
  <si>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</si>
  <si>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</si>
  <si>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</si>
  <si>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</si>
  <si>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</si>
  <si>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</si>
  <si>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</si>
  <si>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</si>
  <si>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</si>
  <si>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</si>
  <si>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</si>
  <si>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</si>
  <si>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</si>
  <si>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</si>
  <si>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</si>
  <si>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</si>
  <si>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</si>
  <si>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к приказу ФАС России от 08.12.2022 №960/22</t>
  </si>
  <si>
    <t>2023 год</t>
  </si>
  <si>
    <t xml:space="preserve">ООО "Ботаника Девелопмент" </t>
  </si>
  <si>
    <t>декабрь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</si>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</sst>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2" fontId="20" fillId="24" borderId="11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9" fontId="20" fillId="24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10">
      <selection activeCell="F17" sqref="F17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33</v>
      </c>
      <c r="C7" s="8" t="s">
        <v>31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25">
        <v>0.344</v>
      </c>
      <c r="F13" s="19">
        <f>(252.371+21.562+10)/1000</f>
        <v>0.283933</v>
      </c>
      <c r="G13" s="19">
        <f>E13-F13</f>
        <v>0.06006699999999998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5">
        <v>1</v>
      </c>
      <c r="F14" s="19">
        <v>0.55272</v>
      </c>
      <c r="G14" s="19">
        <f aca="true" t="shared" si="0" ref="G14:G27">E14-F14</f>
        <v>0.44728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5">
        <v>0.08</v>
      </c>
      <c r="F15" s="19">
        <v>0.043441</v>
      </c>
      <c r="G15" s="19">
        <f t="shared" si="0"/>
        <v>0.036559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26">
        <v>0.11</v>
      </c>
      <c r="F16" s="27">
        <f>76.724/1000</f>
        <v>0.076724</v>
      </c>
      <c r="G16" s="19">
        <f t="shared" si="0"/>
        <v>0.033276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26">
        <v>0.06</v>
      </c>
      <c r="F17" s="27">
        <f>89.918/1000</f>
        <v>0.08991800000000001</v>
      </c>
      <c r="G17" s="19">
        <f t="shared" si="0"/>
        <v>-0.029918000000000014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28">
        <v>0.2</v>
      </c>
      <c r="F18" s="27">
        <f>227.222/1000</f>
        <v>0.227222</v>
      </c>
      <c r="G18" s="19">
        <f t="shared" si="0"/>
        <v>-0.027221999999999996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28">
        <v>0.11</v>
      </c>
      <c r="F19" s="27">
        <f>59.141/1000</f>
        <v>0.059141</v>
      </c>
      <c r="G19" s="19">
        <f t="shared" si="0"/>
        <v>0.050859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28">
        <v>0.3</v>
      </c>
      <c r="F20" s="27">
        <f>161.637/1000</f>
        <v>0.161637</v>
      </c>
      <c r="G20" s="19">
        <f t="shared" si="0"/>
        <v>0.13836299999999999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28">
        <v>0.055</v>
      </c>
      <c r="F21" s="27">
        <f>48.073/1000</f>
        <v>0.048073</v>
      </c>
      <c r="G21" s="19">
        <f t="shared" si="0"/>
        <v>0.006927000000000003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28">
        <v>0.003</v>
      </c>
      <c r="F22" s="29">
        <f>0.8/1000</f>
        <v>0.0008</v>
      </c>
      <c r="G22" s="19">
        <f t="shared" si="0"/>
        <v>0.0022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28">
        <v>0.0137</v>
      </c>
      <c r="F23" s="29">
        <f>10.086/1000</f>
        <v>0.010086</v>
      </c>
      <c r="G23" s="19">
        <f>E23-F23</f>
        <v>0.003614000000000001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25">
        <v>0.044</v>
      </c>
      <c r="F24" s="19">
        <f>59.339/1000</f>
        <v>0.059338999999999996</v>
      </c>
      <c r="G24" s="19">
        <f t="shared" si="0"/>
        <v>-0.015338999999999998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25">
        <v>0.018</v>
      </c>
      <c r="F25" s="19">
        <f>7.163/1000</f>
        <v>0.007163</v>
      </c>
      <c r="G25" s="19">
        <f t="shared" si="0"/>
        <v>0.010837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26">
        <v>0.009</v>
      </c>
      <c r="F26" s="30">
        <f>10.346/1000</f>
        <v>0.010346</v>
      </c>
      <c r="G26" s="19">
        <f t="shared" si="0"/>
        <v>-0.001346</v>
      </c>
    </row>
    <row r="27" spans="1:7" ht="30">
      <c r="A27" s="23" t="s">
        <v>21</v>
      </c>
      <c r="B27" s="24" t="s">
        <v>32</v>
      </c>
      <c r="C27" s="24" t="s">
        <v>32</v>
      </c>
      <c r="D27" s="23" t="s">
        <v>13</v>
      </c>
      <c r="E27" s="26">
        <v>0.298</v>
      </c>
      <c r="F27" s="30">
        <f>7.48/1000</f>
        <v>0.0074800000000000005</v>
      </c>
      <c r="G27" s="19">
        <f t="shared" si="0"/>
        <v>0.29052</v>
      </c>
    </row>
    <row r="28" spans="1:7" ht="15">
      <c r="A28" s="20" t="s">
        <v>28</v>
      </c>
      <c r="B28" s="20"/>
      <c r="C28" s="20"/>
      <c r="D28" s="20"/>
      <c r="E28" s="22">
        <f>SUM(E13:E27)</f>
        <v>2.6447000000000003</v>
      </c>
      <c r="F28" s="22">
        <f>SUM(F13:F27)</f>
        <v>1.6380229999999998</v>
      </c>
      <c r="G28" s="21">
        <f>SUM(G13:G27)</f>
        <v>1.006677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2024-01-19T11:49:08Z</dcterms:modified>
  <cp:category/>
  <cp:version/>
  <cp:contentType/>
  <cp:contentStatus/>
</cp:coreProperties>
</file>