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<sst xmlns="http://schemas.openxmlformats.org/spreadsheetml/2006/main" count="77" uniqueCount="37">
  <si>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</si>
  <si>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</si>
  <si>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</si>
  <si>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</si>
  <si>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</si>
  <si>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</si>
  <si>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</si>
  <si>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</si>
  <si>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</si>
  <si>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</si>
  <si>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</si>
  <si>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</si>
  <si>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</si>
  <si>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</si>
  <si>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</si>
  <si>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</si>
  <si>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</si>
  <si>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</si>
  <si>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</si>
  <si>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</si>
  <si>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</si>
  <si>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</si>
  <si>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</si>
  <si>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</si>
  <si>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</si>
  <si>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</si>
  <si>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</si>
  <si>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</si>
  <si>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</si>
  <si>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</si>
  <si>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к приказу ФАС России от 08.12.2022 №960/22</t>
  </si>
  <si>
    <t xml:space="preserve">ООО "Ботаника Девелопмент" 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</si>
  <si>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</si>
  <si>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</si>
  <si>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</si>
  <si>
    <t>2024 год</t>
  </si>
  <si>
    <t>март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</si>
</sst>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2" fontId="20" fillId="24" borderId="11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/>
    </xf>
    <xf numFmtId="179" fontId="20" fillId="0" borderId="11" xfId="0" applyNumberFormat="1" applyFont="1" applyBorder="1" applyAlignment="1">
      <alignment horizontal="center"/>
    </xf>
    <xf numFmtId="178" fontId="20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7">
      <selection activeCell="G15" sqref="G15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26</v>
      </c>
      <c r="B7" s="11" t="s">
        <v>36</v>
      </c>
      <c r="C7" s="8" t="s">
        <v>35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32</v>
      </c>
      <c r="F11" s="12" t="s">
        <v>33</v>
      </c>
      <c r="G11" s="12" t="s">
        <v>34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28">
        <v>0.315</v>
      </c>
      <c r="F13" s="19">
        <f>202.672/1000</f>
        <v>0.202672</v>
      </c>
      <c r="G13" s="19">
        <f>E13-F13</f>
        <v>0.11232800000000001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28">
        <v>0.7</v>
      </c>
      <c r="F14" s="25">
        <f>391.465/1000</f>
        <v>0.39146499999999995</v>
      </c>
      <c r="G14" s="19">
        <f aca="true" t="shared" si="0" ref="G14:G27">E14-F14</f>
        <v>0.308535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28">
        <v>0.08</v>
      </c>
      <c r="F15" s="25">
        <f>53.371/1000</f>
        <v>0.053371</v>
      </c>
      <c r="G15" s="19">
        <f t="shared" si="0"/>
        <v>0.026629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29">
        <v>0.085</v>
      </c>
      <c r="F16" s="25">
        <f>67.75/1000</f>
        <v>0.06775</v>
      </c>
      <c r="G16" s="19">
        <f t="shared" si="0"/>
        <v>0.01725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29">
        <v>0.12</v>
      </c>
      <c r="F17" s="25">
        <f>93.742/1000</f>
        <v>0.093742</v>
      </c>
      <c r="G17" s="19">
        <f t="shared" si="0"/>
        <v>0.02625799999999999</v>
      </c>
    </row>
    <row r="18" spans="1:7" ht="30">
      <c r="A18" s="16" t="s">
        <v>9</v>
      </c>
      <c r="B18" s="18" t="s">
        <v>20</v>
      </c>
      <c r="C18" s="18" t="s">
        <v>20</v>
      </c>
      <c r="D18" s="16" t="s">
        <v>13</v>
      </c>
      <c r="E18" s="30">
        <v>0.2</v>
      </c>
      <c r="F18" s="25">
        <f>190.825/1000</f>
        <v>0.190825</v>
      </c>
      <c r="G18" s="19">
        <f t="shared" si="0"/>
        <v>0.009175000000000016</v>
      </c>
    </row>
    <row r="19" spans="1:7" ht="30">
      <c r="A19" s="16" t="s">
        <v>9</v>
      </c>
      <c r="B19" s="18" t="s">
        <v>24</v>
      </c>
      <c r="C19" s="18" t="s">
        <v>24</v>
      </c>
      <c r="D19" s="16" t="s">
        <v>14</v>
      </c>
      <c r="E19" s="30">
        <v>0.1</v>
      </c>
      <c r="F19" s="25">
        <f>34.4/1000</f>
        <v>0.0344</v>
      </c>
      <c r="G19" s="19">
        <f t="shared" si="0"/>
        <v>0.0656</v>
      </c>
    </row>
    <row r="20" spans="1:7" ht="30">
      <c r="A20" s="16" t="s">
        <v>9</v>
      </c>
      <c r="B20" s="18" t="s">
        <v>22</v>
      </c>
      <c r="C20" s="18" t="s">
        <v>22</v>
      </c>
      <c r="D20" s="16" t="s">
        <v>13</v>
      </c>
      <c r="E20" s="30">
        <v>0.3</v>
      </c>
      <c r="F20" s="25">
        <f>3736.866/1000</f>
        <v>3.736866</v>
      </c>
      <c r="G20" s="19">
        <f t="shared" si="0"/>
        <v>-3.436866</v>
      </c>
    </row>
    <row r="21" spans="1:7" ht="30">
      <c r="A21" s="16" t="s">
        <v>9</v>
      </c>
      <c r="B21" s="18" t="s">
        <v>25</v>
      </c>
      <c r="C21" s="18" t="s">
        <v>25</v>
      </c>
      <c r="D21" s="16" t="s">
        <v>14</v>
      </c>
      <c r="E21" s="30">
        <v>0.05</v>
      </c>
      <c r="F21" s="25">
        <f>30.174/1000</f>
        <v>0.030174</v>
      </c>
      <c r="G21" s="19">
        <f t="shared" si="0"/>
        <v>0.019826000000000003</v>
      </c>
    </row>
    <row r="22" spans="1:7" ht="15">
      <c r="A22" s="16" t="s">
        <v>9</v>
      </c>
      <c r="B22" s="18" t="s">
        <v>27</v>
      </c>
      <c r="C22" s="18" t="s">
        <v>27</v>
      </c>
      <c r="D22" s="16" t="s">
        <v>18</v>
      </c>
      <c r="E22" s="30">
        <v>0.001</v>
      </c>
      <c r="F22" s="26">
        <f>2.403/1000</f>
        <v>0.002403</v>
      </c>
      <c r="G22" s="19">
        <f t="shared" si="0"/>
        <v>-0.0014030000000000002</v>
      </c>
    </row>
    <row r="23" spans="1:7" ht="30">
      <c r="A23" s="16" t="s">
        <v>9</v>
      </c>
      <c r="B23" s="18" t="s">
        <v>29</v>
      </c>
      <c r="C23" s="18" t="s">
        <v>29</v>
      </c>
      <c r="D23" s="16" t="s">
        <v>14</v>
      </c>
      <c r="E23" s="30">
        <v>0.014</v>
      </c>
      <c r="F23" s="26">
        <f>8.085/1000</f>
        <v>0.008085</v>
      </c>
      <c r="G23" s="19">
        <f>E23-F23</f>
        <v>0.005915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28">
        <v>0.044</v>
      </c>
      <c r="F24" s="19">
        <f>72.47/1000</f>
        <v>0.07246999999999999</v>
      </c>
      <c r="G24" s="19">
        <f t="shared" si="0"/>
        <v>-0.028469999999999995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28">
        <v>0.016</v>
      </c>
      <c r="F25" s="19">
        <f>5.197/1000</f>
        <v>0.005197</v>
      </c>
      <c r="G25" s="19">
        <f t="shared" si="0"/>
        <v>0.010803</v>
      </c>
    </row>
    <row r="26" spans="1:7" ht="15">
      <c r="A26" s="16" t="s">
        <v>21</v>
      </c>
      <c r="B26" s="17" t="s">
        <v>19</v>
      </c>
      <c r="C26" s="17" t="s">
        <v>19</v>
      </c>
      <c r="D26" s="16" t="s">
        <v>18</v>
      </c>
      <c r="E26" s="29">
        <v>0.008</v>
      </c>
      <c r="F26" s="19">
        <f>10.017/1000</f>
        <v>0.010017</v>
      </c>
      <c r="G26" s="19">
        <f t="shared" si="0"/>
        <v>-0.0020169999999999997</v>
      </c>
    </row>
    <row r="27" spans="1:7" ht="30">
      <c r="A27" s="23" t="s">
        <v>21</v>
      </c>
      <c r="B27" s="24" t="s">
        <v>31</v>
      </c>
      <c r="C27" s="24" t="s">
        <v>31</v>
      </c>
      <c r="D27" s="23" t="s">
        <v>13</v>
      </c>
      <c r="E27" s="29">
        <v>0.265</v>
      </c>
      <c r="F27" s="27">
        <f>5.996/1000</f>
        <v>0.0059960000000000005</v>
      </c>
      <c r="G27" s="19">
        <f t="shared" si="0"/>
        <v>0.259004</v>
      </c>
    </row>
    <row r="28" spans="1:7" ht="15">
      <c r="A28" s="20" t="s">
        <v>28</v>
      </c>
      <c r="B28" s="20"/>
      <c r="C28" s="20"/>
      <c r="D28" s="20"/>
      <c r="E28" s="22">
        <f>SUM(E13:E27)</f>
        <v>2.298</v>
      </c>
      <c r="F28" s="22">
        <f>SUM(F13:F27)</f>
        <v>4.905433</v>
      </c>
      <c r="G28" s="21">
        <f>SUM(G13:G27)</f>
        <v>-2.607433</v>
      </c>
    </row>
    <row r="29" ht="15">
      <c r="F29" s="31"/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2024-03-10T05:41:53Z</cp:lastPrinted>
  <dcterms:created xsi:type="dcterms:W3CDTF">2008-10-01T13:21:49Z</dcterms:created>
  <dcterms:modified xsi:type="dcterms:W3CDTF">2024-04-08T12:00:09Z</dcterms:modified>
  <cp:category/>
  <cp:version/>
  <cp:contentType/>
  <cp:contentStatus/>
</cp:coreProperties>
</file>