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45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<sst xmlns="http://schemas.openxmlformats.org/spreadsheetml/2006/main" count="77" uniqueCount="37">
  <si>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</si>
  <si>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</si>
  <si>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</si>
  <si>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</si>
  <si>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</si>
  <si>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</si>
  <si>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</si>
  <si>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</si>
  <si>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</si>
  <si>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</si>
  <si>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</si>
  <si>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</si>
  <si>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</si>
  <si>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</si>
  <si>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</si>
  <si>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</si>
  <si>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</si>
  <si>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</si>
  <si>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</si>
  <si>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</si>
  <si>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</si>
  <si>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</si>
  <si>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</si>
  <si>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</si>
  <si>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</si>
  <si>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</si>
  <si>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</si>
  <si>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ООО "СДВМ"</t>
  </si>
  <si>
    <t>Итого</t>
  </si>
  <si>
    <t>ООО "Автоцентр Новосибирск "</t>
  </si>
  <si>
    <t>к приказу ФАС России от 08.12.2022 №960/22</t>
  </si>
  <si>
    <t>2023 год</t>
  </si>
  <si>
    <t>октябрь</t>
  </si>
  <si>
    <t xml:space="preserve">ООО "Ботаника Девелопмент" 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</si>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</sst>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  <numFmt numFmtId="183" formatCode="0.000000"/>
    <numFmt numFmtId="184" formatCode="0.00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left" wrapText="1"/>
    </xf>
    <xf numFmtId="178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178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 wrapText="1"/>
    </xf>
    <xf numFmtId="178" fontId="20" fillId="24" borderId="11" xfId="0" applyNumberFormat="1" applyFont="1" applyFill="1" applyBorder="1" applyAlignment="1">
      <alignment horizontal="center" wrapText="1"/>
    </xf>
    <xf numFmtId="2" fontId="20" fillId="24" borderId="11" xfId="0" applyNumberFormat="1" applyFont="1" applyFill="1" applyBorder="1" applyAlignment="1">
      <alignment horizontal="center" wrapText="1"/>
    </xf>
    <xf numFmtId="2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178" fontId="20" fillId="0" borderId="11" xfId="0" applyNumberFormat="1" applyFont="1" applyBorder="1" applyAlignment="1">
      <alignment horizontal="center"/>
    </xf>
    <xf numFmtId="178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7">
      <selection activeCell="E11" sqref="E11:G1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30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26</v>
      </c>
      <c r="B7" s="11" t="s">
        <v>32</v>
      </c>
      <c r="C7" s="8" t="s">
        <v>31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34</v>
      </c>
      <c r="F11" s="12" t="s">
        <v>35</v>
      </c>
      <c r="G11" s="12" t="s">
        <v>36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24">
        <v>0.163</v>
      </c>
      <c r="F13" s="19">
        <f>104.044/1000</f>
        <v>0.104044</v>
      </c>
      <c r="G13" s="19">
        <f>E13-F13</f>
        <v>0.05895600000000001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25">
        <v>0.5</v>
      </c>
      <c r="F14" s="19">
        <f>179.574/1000</f>
        <v>0.179574</v>
      </c>
      <c r="G14" s="19">
        <f aca="true" t="shared" si="0" ref="G14:G27">E14-F14</f>
        <v>0.320426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25">
        <v>0.08</v>
      </c>
      <c r="F15" s="19">
        <f>38.987/1000</f>
        <v>0.038987</v>
      </c>
      <c r="G15" s="19">
        <f t="shared" si="0"/>
        <v>0.041013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26">
        <v>0.06</v>
      </c>
      <c r="F16" s="21">
        <f>40.219/1000</f>
        <v>0.040219</v>
      </c>
      <c r="G16" s="19">
        <f t="shared" si="0"/>
        <v>0.019781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26">
        <v>0.06</v>
      </c>
      <c r="F17" s="21">
        <f>92.605/1000</f>
        <v>0.092605</v>
      </c>
      <c r="G17" s="19">
        <f t="shared" si="0"/>
        <v>-0.03260500000000001</v>
      </c>
    </row>
    <row r="18" spans="1:7" ht="30">
      <c r="A18" s="16" t="s">
        <v>9</v>
      </c>
      <c r="B18" s="18" t="s">
        <v>20</v>
      </c>
      <c r="C18" s="18" t="s">
        <v>20</v>
      </c>
      <c r="D18" s="16" t="s">
        <v>13</v>
      </c>
      <c r="E18" s="27">
        <v>0.08</v>
      </c>
      <c r="F18" s="21">
        <f>95.587/1000</f>
        <v>0.095587</v>
      </c>
      <c r="G18" s="19">
        <f t="shared" si="0"/>
        <v>-0.015587000000000004</v>
      </c>
    </row>
    <row r="19" spans="1:7" ht="30">
      <c r="A19" s="16" t="s">
        <v>9</v>
      </c>
      <c r="B19" s="18" t="s">
        <v>24</v>
      </c>
      <c r="C19" s="18" t="s">
        <v>24</v>
      </c>
      <c r="D19" s="16" t="s">
        <v>14</v>
      </c>
      <c r="E19" s="28">
        <v>0.08</v>
      </c>
      <c r="F19" s="21">
        <f>12.948/1000</f>
        <v>0.012948000000000001</v>
      </c>
      <c r="G19" s="19">
        <f t="shared" si="0"/>
        <v>0.067052</v>
      </c>
    </row>
    <row r="20" spans="1:7" ht="30">
      <c r="A20" s="16" t="s">
        <v>9</v>
      </c>
      <c r="B20" s="18" t="s">
        <v>22</v>
      </c>
      <c r="C20" s="18" t="s">
        <v>22</v>
      </c>
      <c r="D20" s="16" t="s">
        <v>13</v>
      </c>
      <c r="E20" s="28">
        <v>0.3</v>
      </c>
      <c r="F20" s="21">
        <f>176.033/1000</f>
        <v>0.176033</v>
      </c>
      <c r="G20" s="19">
        <f t="shared" si="0"/>
        <v>0.123967</v>
      </c>
    </row>
    <row r="21" spans="1:7" ht="30">
      <c r="A21" s="16" t="s">
        <v>9</v>
      </c>
      <c r="B21" s="18" t="s">
        <v>25</v>
      </c>
      <c r="C21" s="18" t="s">
        <v>25</v>
      </c>
      <c r="D21" s="16" t="s">
        <v>14</v>
      </c>
      <c r="E21" s="28">
        <v>1.03</v>
      </c>
      <c r="F21" s="21">
        <f>7.664/1000</f>
        <v>0.007664</v>
      </c>
      <c r="G21" s="19">
        <f t="shared" si="0"/>
        <v>1.0223360000000001</v>
      </c>
    </row>
    <row r="22" spans="1:7" ht="15">
      <c r="A22" s="16" t="s">
        <v>9</v>
      </c>
      <c r="B22" s="18" t="s">
        <v>27</v>
      </c>
      <c r="C22" s="18" t="s">
        <v>27</v>
      </c>
      <c r="D22" s="16" t="s">
        <v>18</v>
      </c>
      <c r="E22" s="29">
        <v>0.002</v>
      </c>
      <c r="F22" s="21">
        <f>2/1000</f>
        <v>0.002</v>
      </c>
      <c r="G22" s="19">
        <f t="shared" si="0"/>
        <v>0</v>
      </c>
    </row>
    <row r="23" spans="1:7" ht="30">
      <c r="A23" s="16" t="s">
        <v>9</v>
      </c>
      <c r="B23" s="18" t="s">
        <v>29</v>
      </c>
      <c r="C23" s="18" t="s">
        <v>29</v>
      </c>
      <c r="D23" s="16" t="s">
        <v>14</v>
      </c>
      <c r="E23" s="29">
        <v>0.011</v>
      </c>
      <c r="F23" s="22">
        <f>5.268/1000</f>
        <v>0.005268</v>
      </c>
      <c r="G23" s="19">
        <f>E23-F23</f>
        <v>0.005731999999999999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24">
        <v>0.044</v>
      </c>
      <c r="F24" s="19">
        <f>87.125/1000</f>
        <v>0.087125</v>
      </c>
      <c r="G24" s="19">
        <f t="shared" si="0"/>
        <v>-0.043125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25">
        <v>0.01</v>
      </c>
      <c r="F25" s="19">
        <f>3.481/1000</f>
        <v>0.0034809999999999997</v>
      </c>
      <c r="G25" s="19">
        <f t="shared" si="0"/>
        <v>0.0065190000000000005</v>
      </c>
    </row>
    <row r="26" spans="1:7" ht="15">
      <c r="A26" s="16" t="s">
        <v>21</v>
      </c>
      <c r="B26" s="17" t="s">
        <v>19</v>
      </c>
      <c r="C26" s="17" t="s">
        <v>19</v>
      </c>
      <c r="D26" s="16" t="s">
        <v>18</v>
      </c>
      <c r="E26" s="30">
        <v>0.004</v>
      </c>
      <c r="F26" s="23">
        <f>3.633/1000</f>
        <v>0.003633</v>
      </c>
      <c r="G26" s="19">
        <f t="shared" si="0"/>
        <v>0.00036700000000000014</v>
      </c>
    </row>
    <row r="27" spans="1:7" ht="30">
      <c r="A27" s="31" t="s">
        <v>21</v>
      </c>
      <c r="B27" s="32" t="s">
        <v>33</v>
      </c>
      <c r="C27" s="32" t="s">
        <v>33</v>
      </c>
      <c r="D27" s="31" t="s">
        <v>13</v>
      </c>
      <c r="E27" s="26">
        <v>0.17</v>
      </c>
      <c r="F27" s="23">
        <f>0.971/1000</f>
        <v>0.000971</v>
      </c>
      <c r="G27" s="19">
        <f t="shared" si="0"/>
        <v>0.169029</v>
      </c>
    </row>
    <row r="28" spans="1:7" ht="15">
      <c r="A28" s="20" t="s">
        <v>28</v>
      </c>
      <c r="B28" s="20"/>
      <c r="C28" s="20"/>
      <c r="D28" s="20"/>
      <c r="E28" s="26">
        <f>SUM(E13:E27)</f>
        <v>2.5939999999999994</v>
      </c>
      <c r="F28" s="30">
        <f>SUM(F13:F27)</f>
        <v>0.8501390000000001</v>
      </c>
      <c r="G28" s="26">
        <f>SUM(G13:G27)</f>
        <v>1.743861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2023-07-12T04:38:24Z</cp:lastPrinted>
  <dcterms:created xsi:type="dcterms:W3CDTF">2008-10-01T13:21:49Z</dcterms:created>
  <dcterms:modified xsi:type="dcterms:W3CDTF">2024-01-19T11:51:56Z</dcterms:modified>
  <cp:category/>
  <cp:version/>
  <cp:contentType/>
  <cp:contentStatus/>
</cp:coreProperties>
</file>