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 activeTab="1"/>
  </bookViews>
  <sheets>
    <sheet name="П1" sheetId="1" r:id="rId1"/>
    <sheet name="П2б план13" sheetId="2" r:id="rId2"/>
    <sheet name="П2б факт13" sheetId="5" r:id="rId3"/>
    <sheet name="П2б план14" sheetId="4" r:id="rId4"/>
    <sheet name="П2б план15" sheetId="6" r:id="rId5"/>
  </sheets>
  <calcPr calcId="145621"/>
</workbook>
</file>

<file path=xl/calcChain.xml><?xml version="1.0" encoding="utf-8"?>
<calcChain xmlns="http://schemas.openxmlformats.org/spreadsheetml/2006/main">
  <c r="D12" i="6" l="1"/>
  <c r="D11" i="6" s="1"/>
  <c r="D14" i="5"/>
  <c r="D12" i="5"/>
  <c r="D11" i="5"/>
  <c r="D14" i="4" l="1"/>
  <c r="D12" i="4" l="1"/>
  <c r="D11" i="4" s="1"/>
  <c r="E11" i="2"/>
  <c r="D11" i="2"/>
  <c r="D19" i="2"/>
  <c r="E12" i="2" l="1"/>
  <c r="D12" i="2"/>
  <c r="E18" i="2"/>
  <c r="D18" i="2"/>
  <c r="E15" i="2"/>
  <c r="D15" i="2"/>
  <c r="E14" i="2"/>
  <c r="D14" i="2"/>
</calcChain>
</file>

<file path=xl/sharedStrings.xml><?xml version="1.0" encoding="utf-8"?>
<sst xmlns="http://schemas.openxmlformats.org/spreadsheetml/2006/main" count="222" uniqueCount="58">
  <si>
    <t>Информация о тарифах на услуги ОАО "УК "ПЛП" по транспортировке газа по газораспределительным сетям</t>
  </si>
  <si>
    <t>Приложение 1</t>
  </si>
  <si>
    <t>к Приказу ФСТ России</t>
  </si>
  <si>
    <t>от 31 января 2011 г. № 36-э</t>
  </si>
  <si>
    <t>№№ пунктов</t>
  </si>
  <si>
    <t>Приказ ФСТ России</t>
  </si>
  <si>
    <t>Размер тарифа (ставки тарифа)</t>
  </si>
  <si>
    <t>Размерность тарифа                   (ставки тарифа)</t>
  </si>
  <si>
    <t>Наименование тарифа                                             (ставки тарифа)</t>
  </si>
  <si>
    <t>Дата ввода                         в действие</t>
  </si>
  <si>
    <t>Тариф на услуги по транспортировке газа по газораспределительным сетям</t>
  </si>
  <si>
    <t>22.01.2013 г.</t>
  </si>
  <si>
    <r>
      <t>руб./1000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</si>
  <si>
    <r>
      <t>для групп потребителей с объемом потребления газа (млн.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scheme val="minor"/>
      </rPr>
      <t>/год):                                    от 10 до 100 включительно - 286,00;                              от 1 до 10 включительно - 428,99;                               от 0,1 до 1 включительно - 571,99;                             от 0,01 до 0,1 включительно - 714,99;                               до 0,01 включительно - 893,74.</t>
    </r>
  </si>
  <si>
    <t>"Об утверждении тарифов на услуги по транспортировке газа по газораспределительным сетям на территории Новосибирской области" № 11-э/3, опубликован на официальном сайте www.minjust.ru</t>
  </si>
  <si>
    <t>Наименование показателя</t>
  </si>
  <si>
    <t>№ № пунктов</t>
  </si>
  <si>
    <t xml:space="preserve">Ед. изм. </t>
  </si>
  <si>
    <t>Всего</t>
  </si>
  <si>
    <t>Объем транспортировки газа</t>
  </si>
  <si>
    <t>Выручка от оказания регулируемых услуг</t>
  </si>
  <si>
    <t>Себестоимость оказания услуг</t>
  </si>
  <si>
    <t>Материальные расходы</t>
  </si>
  <si>
    <t>Заработная плата с отчислениями</t>
  </si>
  <si>
    <t>Амортизация</t>
  </si>
  <si>
    <t>Арендная плата</t>
  </si>
  <si>
    <t>Капитальный ремонт</t>
  </si>
  <si>
    <t>Диагностика</t>
  </si>
  <si>
    <t>Прочие расходы</t>
  </si>
  <si>
    <t>Численность персонала, занятого в регулируемом виде деятельности</t>
  </si>
  <si>
    <t>Протяженность трубопроводов</t>
  </si>
  <si>
    <t>Количество газорегуляторных пунктов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</si>
  <si>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</si>
  <si>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</si>
  <si>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</si>
  <si>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</si>
  <si>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</si>
  <si>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</si>
  <si>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</si>
  <si>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</si>
  <si>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</si>
  <si>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</si>
  <si>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</si>
  <si>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</si>
  <si>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</si>
  <si>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тыс. м3</t>
  </si>
  <si>
    <t>тыс. руб.</t>
  </si>
  <si>
    <t>-</t>
  </si>
  <si>
    <t>ед.</t>
  </si>
  <si>
    <t>км</t>
  </si>
  <si>
    <t>Приложение 2б</t>
  </si>
  <si>
    <t>от 31 января 2011 г. №36-э</t>
  </si>
  <si>
    <t>Информация об основных показателях финансово-хозяйственной деятельности ОАО "УК "ПЛП" на 2013 год (плановых) в сфере оказания услуг по транспортировке газа по газораспределительным сетям</t>
  </si>
  <si>
    <t>Расчет ГРО</t>
  </si>
  <si>
    <t>Расчет департамента по тарифам</t>
  </si>
  <si>
    <t>Информация об основных показателях финансово-хозяйственной деятельности ОАО "УК "ПЛП" на 2014 год (плановых) в сфере оказания услуг по транспортировке газа по газораспределительным сетям</t>
  </si>
  <si>
    <t>Информация об основных показателях финансово-хозяйственной деятельности ОАО "УК "ПЛП" на 2013 год (фактических) в сфере оказания услуг по транспортировке газа по газораспределительным сетям</t>
  </si>
  <si>
    <t>Информация об основных показателях финансово-хозяйственной деятельности ОАО "УК "ПЛП" на 2015 год (плановых) в сфере оказания услуг по транспортировке газа по газораспределительным сетям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</si>
</sst>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/>
    <xf numFmtId="164" fontId="0" fillId="0" borderId="1" xfId="0" applyNumberFormat="1" applyBorder="1"/>
    <xf numFmtId="4" fontId="0" fillId="0" borderId="0" xfId="0" applyNumberFormat="1" applyBorder="1"/>
    <xf numFmtId="0" fontId="0" fillId="0" borderId="0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/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>
      <selection activeCell="A18" sqref="A18"/>
    </sheetView>
  </sheetViews>
  <sheetFormatPr defaultRowHeight="15" x14ac:dyDescent="0.25"/>
  <cols>
    <col min="1" max="1" width="29.85546875" customWidth="1"/>
    <col min="2" max="2" width="11.5703125" customWidth="1"/>
    <col min="3" max="3" width="36.5703125" customWidth="1"/>
    <col min="4" max="4" width="11.85546875" customWidth="1"/>
    <col min="5" max="5" width="15" customWidth="1"/>
    <col min="6" max="6" width="34.28515625" customWidth="1"/>
  </cols>
  <sheetData>
    <row r="1" spans="1:11" x14ac:dyDescent="0.25">
      <c r="F1" s="1" t="s">
        <v>1</v>
      </c>
      <c r="K1" s="1"/>
    </row>
    <row r="2" spans="1:11" x14ac:dyDescent="0.25">
      <c r="F2" s="1" t="s">
        <v>2</v>
      </c>
      <c r="K2" s="1"/>
    </row>
    <row r="3" spans="1:11" x14ac:dyDescent="0.25">
      <c r="F3" s="1" t="s">
        <v>3</v>
      </c>
      <c r="K3" s="1"/>
    </row>
    <row r="5" spans="1:11" x14ac:dyDescent="0.25">
      <c r="A5" s="19" t="s">
        <v>0</v>
      </c>
      <c r="B5" s="19"/>
      <c r="C5" s="19"/>
      <c r="D5" s="19"/>
      <c r="E5" s="19"/>
      <c r="F5" s="19"/>
    </row>
    <row r="7" spans="1:11" ht="60" x14ac:dyDescent="0.25">
      <c r="A7" s="3" t="s">
        <v>8</v>
      </c>
      <c r="B7" s="3" t="s">
        <v>4</v>
      </c>
      <c r="C7" s="3" t="s">
        <v>5</v>
      </c>
      <c r="D7" s="3" t="s">
        <v>9</v>
      </c>
      <c r="E7" s="3" t="s">
        <v>7</v>
      </c>
      <c r="F7" s="3" t="s">
        <v>6</v>
      </c>
    </row>
    <row r="8" spans="1:11" x14ac:dyDescent="0.2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</row>
    <row r="9" spans="1:11" ht="109.5" customHeight="1" x14ac:dyDescent="0.25">
      <c r="A9" s="5" t="s">
        <v>10</v>
      </c>
      <c r="B9" s="4">
        <v>1</v>
      </c>
      <c r="C9" s="5" t="s">
        <v>14</v>
      </c>
      <c r="D9" s="4" t="s">
        <v>11</v>
      </c>
      <c r="E9" s="4" t="s">
        <v>12</v>
      </c>
      <c r="F9" s="5" t="s">
        <v>13</v>
      </c>
    </row>
  </sheetData>
  <mergeCells count="1">
    <mergeCell ref="A5:F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>
      <selection activeCell="E20" sqref="E20"/>
    </sheetView>
  </sheetViews>
  <sheetFormatPr defaultRowHeight="15" x14ac:dyDescent="0.25"/>
  <cols>
    <col min="1" max="1" width="39.140625" customWidth="1"/>
    <col min="2" max="2" width="14.5703125" customWidth="1"/>
    <col min="3" max="3" width="14.28515625" customWidth="1"/>
    <col min="4" max="4" width="14.140625" customWidth="1"/>
    <col min="5" max="5" width="14.28515625" customWidth="1"/>
  </cols>
  <sheetData>
    <row r="1" spans="1:5" x14ac:dyDescent="0.25">
      <c r="E1" s="1" t="s">
        <v>50</v>
      </c>
    </row>
    <row r="2" spans="1:5" x14ac:dyDescent="0.25">
      <c r="E2" s="1" t="s">
        <v>2</v>
      </c>
    </row>
    <row r="3" spans="1:5" x14ac:dyDescent="0.25">
      <c r="E3" s="1" t="s">
        <v>51</v>
      </c>
    </row>
    <row r="5" spans="1:5" ht="43.5" customHeight="1" x14ac:dyDescent="0.25">
      <c r="A5" s="23" t="s">
        <v>52</v>
      </c>
      <c r="B5" s="23"/>
      <c r="C5" s="23"/>
      <c r="D5" s="23"/>
      <c r="E5" s="23"/>
    </row>
    <row r="7" spans="1:5" x14ac:dyDescent="0.25">
      <c r="A7" s="21" t="s">
        <v>15</v>
      </c>
      <c r="B7" s="21" t="s">
        <v>16</v>
      </c>
      <c r="C7" s="21" t="s">
        <v>17</v>
      </c>
      <c r="D7" s="20" t="s">
        <v>18</v>
      </c>
      <c r="E7" s="20"/>
    </row>
    <row r="8" spans="1:5" ht="45" x14ac:dyDescent="0.25">
      <c r="A8" s="22"/>
      <c r="B8" s="22"/>
      <c r="C8" s="22"/>
      <c r="D8" s="3" t="s">
        <v>53</v>
      </c>
      <c r="E8" s="3" t="s">
        <v>54</v>
      </c>
    </row>
    <row r="9" spans="1:5" x14ac:dyDescent="0.25">
      <c r="A9" s="6">
        <v>1</v>
      </c>
      <c r="B9" s="2">
        <v>2</v>
      </c>
      <c r="C9" s="2">
        <v>3</v>
      </c>
      <c r="D9" s="2">
        <v>4</v>
      </c>
      <c r="E9" s="2">
        <v>5</v>
      </c>
    </row>
    <row r="10" spans="1:5" x14ac:dyDescent="0.25">
      <c r="A10" s="7" t="s">
        <v>19</v>
      </c>
      <c r="B10" s="8" t="s">
        <v>32</v>
      </c>
      <c r="C10" s="2" t="s">
        <v>45</v>
      </c>
      <c r="D10" s="11">
        <v>5787</v>
      </c>
      <c r="E10" s="11">
        <v>5787</v>
      </c>
    </row>
    <row r="11" spans="1:5" ht="30" x14ac:dyDescent="0.25">
      <c r="A11" s="7" t="s">
        <v>20</v>
      </c>
      <c r="B11" s="8" t="s">
        <v>33</v>
      </c>
      <c r="C11" s="2" t="s">
        <v>46</v>
      </c>
      <c r="D11" s="11">
        <f>D12</f>
        <v>8770.56</v>
      </c>
      <c r="E11" s="11">
        <f>E12</f>
        <v>2482.4700000000003</v>
      </c>
    </row>
    <row r="12" spans="1:5" x14ac:dyDescent="0.25">
      <c r="A12" s="7" t="s">
        <v>21</v>
      </c>
      <c r="B12" s="8" t="s">
        <v>34</v>
      </c>
      <c r="C12" s="2" t="s">
        <v>47</v>
      </c>
      <c r="D12" s="11">
        <f>SUM(D13:D19)</f>
        <v>8770.56</v>
      </c>
      <c r="E12" s="11">
        <f>SUM(E13:E19)</f>
        <v>2482.4700000000003</v>
      </c>
    </row>
    <row r="13" spans="1:5" x14ac:dyDescent="0.25">
      <c r="A13" s="7" t="s">
        <v>22</v>
      </c>
      <c r="B13" s="8" t="s">
        <v>35</v>
      </c>
      <c r="C13" s="2" t="s">
        <v>47</v>
      </c>
      <c r="D13" s="11">
        <v>1.17</v>
      </c>
      <c r="E13" s="11">
        <v>1.2</v>
      </c>
    </row>
    <row r="14" spans="1:5" x14ac:dyDescent="0.25">
      <c r="A14" s="7" t="s">
        <v>23</v>
      </c>
      <c r="B14" s="8" t="s">
        <v>36</v>
      </c>
      <c r="C14" s="2" t="s">
        <v>47</v>
      </c>
      <c r="D14" s="11">
        <f>578.5+174.71</f>
        <v>753.21</v>
      </c>
      <c r="E14" s="11">
        <f>358.38+108.23</f>
        <v>466.61</v>
      </c>
    </row>
    <row r="15" spans="1:5" x14ac:dyDescent="0.25">
      <c r="A15" s="7" t="s">
        <v>24</v>
      </c>
      <c r="B15" s="8" t="s">
        <v>37</v>
      </c>
      <c r="C15" s="2" t="s">
        <v>47</v>
      </c>
      <c r="D15" s="11">
        <f>6835.06</f>
        <v>6835.06</v>
      </c>
      <c r="E15" s="11">
        <f>828.84</f>
        <v>828.84</v>
      </c>
    </row>
    <row r="16" spans="1:5" x14ac:dyDescent="0.25">
      <c r="A16" s="7" t="s">
        <v>25</v>
      </c>
      <c r="B16" s="8" t="s">
        <v>38</v>
      </c>
      <c r="C16" s="2" t="s">
        <v>47</v>
      </c>
      <c r="D16" s="11">
        <v>0</v>
      </c>
      <c r="E16" s="11">
        <v>0</v>
      </c>
    </row>
    <row r="17" spans="1:5" x14ac:dyDescent="0.25">
      <c r="A17" s="7" t="s">
        <v>26</v>
      </c>
      <c r="B17" s="8" t="s">
        <v>39</v>
      </c>
      <c r="C17" s="2" t="s">
        <v>47</v>
      </c>
      <c r="D17" s="11">
        <v>0</v>
      </c>
      <c r="E17" s="11">
        <v>0</v>
      </c>
    </row>
    <row r="18" spans="1:5" x14ac:dyDescent="0.25">
      <c r="A18" s="7" t="s">
        <v>27</v>
      </c>
      <c r="B18" s="8" t="s">
        <v>40</v>
      </c>
      <c r="C18" s="2" t="s">
        <v>47</v>
      </c>
      <c r="D18" s="11">
        <f>623.63</f>
        <v>623.63</v>
      </c>
      <c r="E18" s="11">
        <f>366.95</f>
        <v>366.95</v>
      </c>
    </row>
    <row r="19" spans="1:5" x14ac:dyDescent="0.25">
      <c r="A19" s="7" t="s">
        <v>28</v>
      </c>
      <c r="B19" s="8" t="s">
        <v>41</v>
      </c>
      <c r="C19" s="2" t="s">
        <v>47</v>
      </c>
      <c r="D19" s="11">
        <f>557.49</f>
        <v>557.49</v>
      </c>
      <c r="E19" s="11">
        <v>818.87</v>
      </c>
    </row>
    <row r="20" spans="1:5" ht="30" x14ac:dyDescent="0.25">
      <c r="A20" s="7" t="s">
        <v>29</v>
      </c>
      <c r="B20" s="8" t="s">
        <v>42</v>
      </c>
      <c r="C20" s="2" t="s">
        <v>48</v>
      </c>
      <c r="D20" s="11">
        <v>1</v>
      </c>
      <c r="E20" s="11">
        <v>1</v>
      </c>
    </row>
    <row r="21" spans="1:5" x14ac:dyDescent="0.25">
      <c r="A21" s="7"/>
      <c r="B21" s="8"/>
      <c r="C21" s="9"/>
      <c r="D21" s="11"/>
      <c r="E21" s="11"/>
    </row>
    <row r="22" spans="1:5" x14ac:dyDescent="0.25">
      <c r="A22" s="7" t="s">
        <v>30</v>
      </c>
      <c r="B22" s="8" t="s">
        <v>43</v>
      </c>
      <c r="C22" s="2" t="s">
        <v>49</v>
      </c>
      <c r="D22" s="12">
        <v>5.2972000000000001</v>
      </c>
      <c r="E22" s="12">
        <v>5.2972000000000001</v>
      </c>
    </row>
    <row r="23" spans="1:5" x14ac:dyDescent="0.25">
      <c r="A23" s="7" t="s">
        <v>31</v>
      </c>
      <c r="B23" s="8" t="s">
        <v>44</v>
      </c>
      <c r="C23" s="2" t="s">
        <v>48</v>
      </c>
      <c r="D23" s="11">
        <v>0</v>
      </c>
      <c r="E23" s="11">
        <v>0</v>
      </c>
    </row>
  </sheetData>
  <mergeCells count="5">
    <mergeCell ref="D7:E7"/>
    <mergeCell ref="A7:A8"/>
    <mergeCell ref="B7:B8"/>
    <mergeCell ref="C7:C8"/>
    <mergeCell ref="A5:E5"/>
  </mergeCells>
  <pageMargins left="0.7" right="0.7" top="0.75" bottom="0.75" header="0.3" footer="0.3"/>
  <pageSetup paperSize="9" orientation="portrait" r:id="rId1"/>
  <ignoredErrors>
    <ignoredError sqref="B10:B2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G16" sqref="G16"/>
    </sheetView>
  </sheetViews>
  <sheetFormatPr defaultRowHeight="15" x14ac:dyDescent="0.25"/>
  <cols>
    <col min="1" max="1" width="39.140625" customWidth="1"/>
    <col min="2" max="2" width="14.5703125" customWidth="1"/>
    <col min="3" max="3" width="14.28515625" customWidth="1"/>
    <col min="4" max="4" width="14.140625" customWidth="1"/>
    <col min="5" max="5" width="14.28515625" customWidth="1"/>
  </cols>
  <sheetData>
    <row r="1" spans="1:5" x14ac:dyDescent="0.25">
      <c r="E1" s="1" t="s">
        <v>50</v>
      </c>
    </row>
    <row r="2" spans="1:5" x14ac:dyDescent="0.25">
      <c r="E2" s="1" t="s">
        <v>2</v>
      </c>
    </row>
    <row r="3" spans="1:5" x14ac:dyDescent="0.25">
      <c r="E3" s="1" t="s">
        <v>51</v>
      </c>
    </row>
    <row r="5" spans="1:5" ht="33.75" customHeight="1" x14ac:dyDescent="0.25">
      <c r="A5" s="23" t="s">
        <v>56</v>
      </c>
      <c r="B5" s="23"/>
      <c r="C5" s="23"/>
      <c r="D5" s="23"/>
      <c r="E5" s="23"/>
    </row>
    <row r="7" spans="1:5" x14ac:dyDescent="0.25">
      <c r="A7" s="21" t="s">
        <v>15</v>
      </c>
      <c r="B7" s="21" t="s">
        <v>16</v>
      </c>
      <c r="C7" s="21" t="s">
        <v>17</v>
      </c>
      <c r="D7" s="20" t="s">
        <v>18</v>
      </c>
      <c r="E7" s="20"/>
    </row>
    <row r="8" spans="1:5" ht="45" x14ac:dyDescent="0.25">
      <c r="A8" s="22"/>
      <c r="B8" s="22"/>
      <c r="C8" s="22"/>
      <c r="D8" s="15" t="s">
        <v>53</v>
      </c>
      <c r="E8" s="15" t="s">
        <v>54</v>
      </c>
    </row>
    <row r="9" spans="1:5" x14ac:dyDescent="0.25">
      <c r="A9" s="6">
        <v>1</v>
      </c>
      <c r="B9" s="2">
        <v>2</v>
      </c>
      <c r="C9" s="2">
        <v>3</v>
      </c>
      <c r="D9" s="2">
        <v>4</v>
      </c>
      <c r="E9" s="2">
        <v>5</v>
      </c>
    </row>
    <row r="10" spans="1:5" ht="15" customHeight="1" x14ac:dyDescent="0.25">
      <c r="A10" s="7" t="s">
        <v>19</v>
      </c>
      <c r="B10" s="8" t="s">
        <v>32</v>
      </c>
      <c r="C10" s="2" t="s">
        <v>45</v>
      </c>
      <c r="D10" s="11">
        <v>2484</v>
      </c>
      <c r="E10" s="17" t="s">
        <v>47</v>
      </c>
    </row>
    <row r="11" spans="1:5" ht="30" customHeight="1" x14ac:dyDescent="0.25">
      <c r="A11" s="7" t="s">
        <v>20</v>
      </c>
      <c r="B11" s="8" t="s">
        <v>33</v>
      </c>
      <c r="C11" s="2" t="s">
        <v>46</v>
      </c>
      <c r="D11" s="11">
        <f>D12</f>
        <v>3781.33</v>
      </c>
      <c r="E11" s="17" t="s">
        <v>47</v>
      </c>
    </row>
    <row r="12" spans="1:5" ht="15" customHeight="1" x14ac:dyDescent="0.25">
      <c r="A12" s="7" t="s">
        <v>21</v>
      </c>
      <c r="B12" s="8" t="s">
        <v>34</v>
      </c>
      <c r="C12" s="2" t="s">
        <v>47</v>
      </c>
      <c r="D12" s="11">
        <f>SUM(D13:D19)</f>
        <v>3781.33</v>
      </c>
      <c r="E12" s="17" t="s">
        <v>47</v>
      </c>
    </row>
    <row r="13" spans="1:5" ht="15" customHeight="1" x14ac:dyDescent="0.25">
      <c r="A13" s="7" t="s">
        <v>22</v>
      </c>
      <c r="B13" s="8" t="s">
        <v>35</v>
      </c>
      <c r="C13" s="2" t="s">
        <v>47</v>
      </c>
      <c r="D13" s="11">
        <v>0</v>
      </c>
      <c r="E13" s="17" t="s">
        <v>47</v>
      </c>
    </row>
    <row r="14" spans="1:5" ht="15" customHeight="1" x14ac:dyDescent="0.25">
      <c r="A14" s="7" t="s">
        <v>23</v>
      </c>
      <c r="B14" s="8" t="s">
        <v>36</v>
      </c>
      <c r="C14" s="2" t="s">
        <v>47</v>
      </c>
      <c r="D14" s="11">
        <f>599.28+183.38</f>
        <v>782.66</v>
      </c>
      <c r="E14" s="17" t="s">
        <v>47</v>
      </c>
    </row>
    <row r="15" spans="1:5" ht="15" customHeight="1" x14ac:dyDescent="0.25">
      <c r="A15" s="7" t="s">
        <v>24</v>
      </c>
      <c r="B15" s="8" t="s">
        <v>37</v>
      </c>
      <c r="C15" s="2" t="s">
        <v>47</v>
      </c>
      <c r="D15" s="11">
        <v>1072.6400000000001</v>
      </c>
      <c r="E15" s="17" t="s">
        <v>47</v>
      </c>
    </row>
    <row r="16" spans="1:5" ht="15" customHeight="1" x14ac:dyDescent="0.25">
      <c r="A16" s="7" t="s">
        <v>25</v>
      </c>
      <c r="B16" s="8" t="s">
        <v>38</v>
      </c>
      <c r="C16" s="2" t="s">
        <v>47</v>
      </c>
      <c r="D16" s="11">
        <v>0</v>
      </c>
      <c r="E16" s="17" t="s">
        <v>47</v>
      </c>
    </row>
    <row r="17" spans="1:5" ht="15" customHeight="1" x14ac:dyDescent="0.25">
      <c r="A17" s="7" t="s">
        <v>26</v>
      </c>
      <c r="B17" s="8" t="s">
        <v>39</v>
      </c>
      <c r="C17" s="2" t="s">
        <v>47</v>
      </c>
      <c r="D17" s="11">
        <v>0</v>
      </c>
      <c r="E17" s="17" t="s">
        <v>47</v>
      </c>
    </row>
    <row r="18" spans="1:5" ht="15" customHeight="1" x14ac:dyDescent="0.25">
      <c r="A18" s="7" t="s">
        <v>27</v>
      </c>
      <c r="B18" s="8" t="s">
        <v>40</v>
      </c>
      <c r="C18" s="2" t="s">
        <v>47</v>
      </c>
      <c r="D18" s="11">
        <v>615.04</v>
      </c>
      <c r="E18" s="17" t="s">
        <v>47</v>
      </c>
    </row>
    <row r="19" spans="1:5" ht="15" customHeight="1" x14ac:dyDescent="0.25">
      <c r="A19" s="7" t="s">
        <v>28</v>
      </c>
      <c r="B19" s="8" t="s">
        <v>41</v>
      </c>
      <c r="C19" s="2" t="s">
        <v>47</v>
      </c>
      <c r="D19" s="11">
        <v>1310.99</v>
      </c>
      <c r="E19" s="17" t="s">
        <v>47</v>
      </c>
    </row>
    <row r="20" spans="1:5" ht="30" customHeight="1" x14ac:dyDescent="0.25">
      <c r="A20" s="7" t="s">
        <v>29</v>
      </c>
      <c r="B20" s="8" t="s">
        <v>42</v>
      </c>
      <c r="C20" s="2" t="s">
        <v>48</v>
      </c>
      <c r="D20" s="11">
        <v>1</v>
      </c>
      <c r="E20" s="17" t="s">
        <v>47</v>
      </c>
    </row>
    <row r="21" spans="1:5" ht="15" customHeight="1" x14ac:dyDescent="0.25">
      <c r="A21" s="7"/>
      <c r="B21" s="8"/>
      <c r="C21" s="9"/>
      <c r="D21" s="11"/>
      <c r="E21" s="17"/>
    </row>
    <row r="22" spans="1:5" ht="15" customHeight="1" x14ac:dyDescent="0.25">
      <c r="A22" s="7" t="s">
        <v>30</v>
      </c>
      <c r="B22" s="8" t="s">
        <v>43</v>
      </c>
      <c r="C22" s="2" t="s">
        <v>49</v>
      </c>
      <c r="D22" s="12">
        <v>8.0202000000000009</v>
      </c>
      <c r="E22" s="18" t="s">
        <v>47</v>
      </c>
    </row>
    <row r="23" spans="1:5" ht="15" customHeight="1" x14ac:dyDescent="0.25">
      <c r="A23" s="7" t="s">
        <v>31</v>
      </c>
      <c r="B23" s="8" t="s">
        <v>44</v>
      </c>
      <c r="C23" s="2" t="s">
        <v>48</v>
      </c>
      <c r="D23" s="11">
        <v>0</v>
      </c>
      <c r="E23" s="17" t="s">
        <v>47</v>
      </c>
    </row>
  </sheetData>
  <mergeCells count="5">
    <mergeCell ref="A5:E5"/>
    <mergeCell ref="A7:A8"/>
    <mergeCell ref="B7:B8"/>
    <mergeCell ref="C7:C8"/>
    <mergeCell ref="D7:E7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H24" sqref="H24"/>
    </sheetView>
  </sheetViews>
  <sheetFormatPr defaultRowHeight="15" x14ac:dyDescent="0.25"/>
  <cols>
    <col min="1" max="1" width="39.140625" customWidth="1"/>
    <col min="2" max="2" width="14.5703125" customWidth="1"/>
    <col min="3" max="3" width="14.28515625" customWidth="1"/>
    <col min="4" max="4" width="14.140625" customWidth="1"/>
  </cols>
  <sheetData>
    <row r="1" spans="1:5" x14ac:dyDescent="0.25">
      <c r="D1" s="1" t="s">
        <v>50</v>
      </c>
    </row>
    <row r="2" spans="1:5" x14ac:dyDescent="0.25">
      <c r="D2" s="1" t="s">
        <v>2</v>
      </c>
    </row>
    <row r="3" spans="1:5" x14ac:dyDescent="0.25">
      <c r="D3" s="1" t="s">
        <v>51</v>
      </c>
    </row>
    <row r="5" spans="1:5" ht="43.5" customHeight="1" x14ac:dyDescent="0.25">
      <c r="A5" s="23" t="s">
        <v>55</v>
      </c>
      <c r="B5" s="23"/>
      <c r="C5" s="23"/>
      <c r="D5" s="23"/>
    </row>
    <row r="7" spans="1:5" x14ac:dyDescent="0.25">
      <c r="A7" s="21" t="s">
        <v>15</v>
      </c>
      <c r="B7" s="21" t="s">
        <v>16</v>
      </c>
      <c r="C7" s="21" t="s">
        <v>17</v>
      </c>
      <c r="D7" s="10" t="s">
        <v>18</v>
      </c>
    </row>
    <row r="8" spans="1:5" ht="33.75" customHeight="1" x14ac:dyDescent="0.25">
      <c r="A8" s="22"/>
      <c r="B8" s="22"/>
      <c r="C8" s="22"/>
      <c r="D8" s="10" t="s">
        <v>53</v>
      </c>
    </row>
    <row r="9" spans="1:5" x14ac:dyDescent="0.25">
      <c r="A9" s="6">
        <v>1</v>
      </c>
      <c r="B9" s="2">
        <v>2</v>
      </c>
      <c r="C9" s="2">
        <v>3</v>
      </c>
      <c r="D9" s="2">
        <v>4</v>
      </c>
    </row>
    <row r="10" spans="1:5" x14ac:dyDescent="0.25">
      <c r="A10" s="7" t="s">
        <v>19</v>
      </c>
      <c r="B10" s="8" t="s">
        <v>32</v>
      </c>
      <c r="C10" s="2" t="s">
        <v>45</v>
      </c>
      <c r="D10" s="11">
        <v>4046</v>
      </c>
    </row>
    <row r="11" spans="1:5" ht="30" x14ac:dyDescent="0.25">
      <c r="A11" s="7" t="s">
        <v>20</v>
      </c>
      <c r="B11" s="8" t="s">
        <v>33</v>
      </c>
      <c r="C11" s="2" t="s">
        <v>46</v>
      </c>
      <c r="D11" s="11">
        <f>D12</f>
        <v>4257.18</v>
      </c>
    </row>
    <row r="12" spans="1:5" x14ac:dyDescent="0.25">
      <c r="A12" s="7" t="s">
        <v>21</v>
      </c>
      <c r="B12" s="8" t="s">
        <v>34</v>
      </c>
      <c r="C12" s="2" t="s">
        <v>47</v>
      </c>
      <c r="D12" s="11">
        <f>SUM(D13:D19)</f>
        <v>4257.18</v>
      </c>
      <c r="E12" s="13"/>
    </row>
    <row r="13" spans="1:5" x14ac:dyDescent="0.25">
      <c r="A13" s="7" t="s">
        <v>22</v>
      </c>
      <c r="B13" s="8" t="s">
        <v>35</v>
      </c>
      <c r="C13" s="2" t="s">
        <v>47</v>
      </c>
      <c r="D13" s="11">
        <v>0</v>
      </c>
      <c r="E13" s="13"/>
    </row>
    <row r="14" spans="1:5" x14ac:dyDescent="0.25">
      <c r="A14" s="7" t="s">
        <v>23</v>
      </c>
      <c r="B14" s="8" t="s">
        <v>36</v>
      </c>
      <c r="C14" s="2" t="s">
        <v>47</v>
      </c>
      <c r="D14" s="11">
        <f>618.75+189.34</f>
        <v>808.09</v>
      </c>
      <c r="E14" s="13"/>
    </row>
    <row r="15" spans="1:5" x14ac:dyDescent="0.25">
      <c r="A15" s="7" t="s">
        <v>24</v>
      </c>
      <c r="B15" s="8" t="s">
        <v>37</v>
      </c>
      <c r="C15" s="2" t="s">
        <v>47</v>
      </c>
      <c r="D15" s="11">
        <v>1383.38</v>
      </c>
      <c r="E15" s="13"/>
    </row>
    <row r="16" spans="1:5" x14ac:dyDescent="0.25">
      <c r="A16" s="7" t="s">
        <v>25</v>
      </c>
      <c r="B16" s="8" t="s">
        <v>38</v>
      </c>
      <c r="C16" s="2" t="s">
        <v>47</v>
      </c>
      <c r="D16" s="11">
        <v>0</v>
      </c>
      <c r="E16" s="13"/>
    </row>
    <row r="17" spans="1:5" x14ac:dyDescent="0.25">
      <c r="A17" s="7" t="s">
        <v>26</v>
      </c>
      <c r="B17" s="8" t="s">
        <v>39</v>
      </c>
      <c r="C17" s="2" t="s">
        <v>47</v>
      </c>
      <c r="D17" s="11">
        <v>0</v>
      </c>
      <c r="E17" s="13"/>
    </row>
    <row r="18" spans="1:5" x14ac:dyDescent="0.25">
      <c r="A18" s="7" t="s">
        <v>27</v>
      </c>
      <c r="B18" s="8" t="s">
        <v>40</v>
      </c>
      <c r="C18" s="2" t="s">
        <v>47</v>
      </c>
      <c r="D18" s="11">
        <v>738.36</v>
      </c>
      <c r="E18" s="13"/>
    </row>
    <row r="19" spans="1:5" x14ac:dyDescent="0.25">
      <c r="A19" s="7" t="s">
        <v>28</v>
      </c>
      <c r="B19" s="8" t="s">
        <v>41</v>
      </c>
      <c r="C19" s="2" t="s">
        <v>47</v>
      </c>
      <c r="D19" s="11">
        <v>1327.35</v>
      </c>
      <c r="E19" s="13"/>
    </row>
    <row r="20" spans="1:5" ht="30" x14ac:dyDescent="0.25">
      <c r="A20" s="7" t="s">
        <v>29</v>
      </c>
      <c r="B20" s="8" t="s">
        <v>42</v>
      </c>
      <c r="C20" s="2" t="s">
        <v>48</v>
      </c>
      <c r="D20" s="11">
        <v>1</v>
      </c>
      <c r="E20" s="14"/>
    </row>
    <row r="21" spans="1:5" x14ac:dyDescent="0.25">
      <c r="A21" s="7"/>
      <c r="B21" s="8"/>
      <c r="C21" s="9"/>
      <c r="D21" s="11"/>
    </row>
    <row r="22" spans="1:5" x14ac:dyDescent="0.25">
      <c r="A22" s="7" t="s">
        <v>30</v>
      </c>
      <c r="B22" s="8" t="s">
        <v>43</v>
      </c>
      <c r="C22" s="2" t="s">
        <v>49</v>
      </c>
      <c r="D22" s="12">
        <v>8.0202000000000009</v>
      </c>
    </row>
    <row r="23" spans="1:5" x14ac:dyDescent="0.25">
      <c r="A23" s="7" t="s">
        <v>31</v>
      </c>
      <c r="B23" s="8" t="s">
        <v>44</v>
      </c>
      <c r="C23" s="2" t="s">
        <v>48</v>
      </c>
      <c r="D23" s="11">
        <v>0</v>
      </c>
    </row>
  </sheetData>
  <mergeCells count="4">
    <mergeCell ref="A5:D5"/>
    <mergeCell ref="A7:A8"/>
    <mergeCell ref="B7:B8"/>
    <mergeCell ref="C7:C8"/>
  </mergeCells>
  <pageMargins left="0.7" right="0.7" top="0.75" bottom="0.75" header="0.3" footer="0.3"/>
  <pageSetup paperSize="9" orientation="portrait" r:id="rId1"/>
  <ignoredErrors>
    <ignoredError sqref="B10:B23" numberStoredAsText="1"/>
    <ignoredError sqref="D1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F12" sqref="F12"/>
    </sheetView>
  </sheetViews>
  <sheetFormatPr defaultRowHeight="15" x14ac:dyDescent="0.25"/>
  <cols>
    <col min="1" max="1" width="39.140625" customWidth="1"/>
    <col min="2" max="2" width="14.5703125" customWidth="1"/>
    <col min="3" max="3" width="14.28515625" customWidth="1"/>
    <col min="4" max="5" width="14.140625" customWidth="1"/>
  </cols>
  <sheetData>
    <row r="1" spans="1:5" x14ac:dyDescent="0.25">
      <c r="C1" s="25" t="s">
        <v>50</v>
      </c>
      <c r="D1" s="24"/>
      <c r="E1" s="24"/>
    </row>
    <row r="2" spans="1:5" x14ac:dyDescent="0.25">
      <c r="C2" s="25" t="s">
        <v>2</v>
      </c>
      <c r="D2" s="24"/>
      <c r="E2" s="24"/>
    </row>
    <row r="3" spans="1:5" x14ac:dyDescent="0.25">
      <c r="C3" s="25" t="s">
        <v>51</v>
      </c>
      <c r="D3" s="24"/>
      <c r="E3" s="24"/>
    </row>
    <row r="5" spans="1:5" ht="42" customHeight="1" x14ac:dyDescent="0.25">
      <c r="A5" s="23" t="s">
        <v>57</v>
      </c>
      <c r="B5" s="23"/>
      <c r="C5" s="23"/>
      <c r="D5" s="23"/>
      <c r="E5" s="24"/>
    </row>
    <row r="7" spans="1:5" x14ac:dyDescent="0.25">
      <c r="A7" s="21" t="s">
        <v>15</v>
      </c>
      <c r="B7" s="21" t="s">
        <v>16</v>
      </c>
      <c r="C7" s="21" t="s">
        <v>17</v>
      </c>
      <c r="D7" s="16" t="s">
        <v>18</v>
      </c>
    </row>
    <row r="8" spans="1:5" x14ac:dyDescent="0.25">
      <c r="A8" s="22"/>
      <c r="B8" s="22"/>
      <c r="C8" s="22"/>
      <c r="D8" s="16" t="s">
        <v>53</v>
      </c>
    </row>
    <row r="9" spans="1:5" x14ac:dyDescent="0.25">
      <c r="A9" s="6">
        <v>1</v>
      </c>
      <c r="B9" s="2">
        <v>2</v>
      </c>
      <c r="C9" s="2">
        <v>3</v>
      </c>
      <c r="D9" s="2">
        <v>4</v>
      </c>
    </row>
    <row r="10" spans="1:5" ht="15" customHeight="1" x14ac:dyDescent="0.25">
      <c r="A10" s="7" t="s">
        <v>19</v>
      </c>
      <c r="B10" s="8" t="s">
        <v>32</v>
      </c>
      <c r="C10" s="2" t="s">
        <v>45</v>
      </c>
      <c r="D10" s="11">
        <v>5787</v>
      </c>
    </row>
    <row r="11" spans="1:5" ht="30" customHeight="1" x14ac:dyDescent="0.25">
      <c r="A11" s="7" t="s">
        <v>20</v>
      </c>
      <c r="B11" s="8" t="s">
        <v>33</v>
      </c>
      <c r="C11" s="2" t="s">
        <v>46</v>
      </c>
      <c r="D11" s="11">
        <f>D12</f>
        <v>4841.1499999999996</v>
      </c>
    </row>
    <row r="12" spans="1:5" ht="15" customHeight="1" x14ac:dyDescent="0.25">
      <c r="A12" s="7" t="s">
        <v>21</v>
      </c>
      <c r="B12" s="8" t="s">
        <v>34</v>
      </c>
      <c r="C12" s="2" t="s">
        <v>47</v>
      </c>
      <c r="D12" s="11">
        <f>SUM(D13:D19)</f>
        <v>4841.1499999999996</v>
      </c>
      <c r="E12" s="13"/>
    </row>
    <row r="13" spans="1:5" ht="15" customHeight="1" x14ac:dyDescent="0.25">
      <c r="A13" s="7" t="s">
        <v>22</v>
      </c>
      <c r="B13" s="8" t="s">
        <v>35</v>
      </c>
      <c r="C13" s="2" t="s">
        <v>47</v>
      </c>
      <c r="D13" s="11">
        <v>0</v>
      </c>
      <c r="E13" s="13"/>
    </row>
    <row r="14" spans="1:5" ht="15" customHeight="1" x14ac:dyDescent="0.25">
      <c r="A14" s="7" t="s">
        <v>23</v>
      </c>
      <c r="B14" s="8" t="s">
        <v>36</v>
      </c>
      <c r="C14" s="2" t="s">
        <v>47</v>
      </c>
      <c r="D14" s="11">
        <v>849.3</v>
      </c>
      <c r="E14" s="13"/>
    </row>
    <row r="15" spans="1:5" ht="15" customHeight="1" x14ac:dyDescent="0.25">
      <c r="A15" s="7" t="s">
        <v>24</v>
      </c>
      <c r="B15" s="8" t="s">
        <v>37</v>
      </c>
      <c r="C15" s="2" t="s">
        <v>47</v>
      </c>
      <c r="D15" s="11">
        <v>1647.78</v>
      </c>
      <c r="E15" s="13"/>
    </row>
    <row r="16" spans="1:5" ht="15" customHeight="1" x14ac:dyDescent="0.25">
      <c r="A16" s="7" t="s">
        <v>25</v>
      </c>
      <c r="B16" s="8" t="s">
        <v>38</v>
      </c>
      <c r="C16" s="2" t="s">
        <v>47</v>
      </c>
      <c r="D16" s="11">
        <v>0</v>
      </c>
      <c r="E16" s="13"/>
    </row>
    <row r="17" spans="1:5" ht="15" customHeight="1" x14ac:dyDescent="0.25">
      <c r="A17" s="7" t="s">
        <v>26</v>
      </c>
      <c r="B17" s="8" t="s">
        <v>39</v>
      </c>
      <c r="C17" s="2" t="s">
        <v>47</v>
      </c>
      <c r="D17" s="11">
        <v>0</v>
      </c>
      <c r="E17" s="13"/>
    </row>
    <row r="18" spans="1:5" ht="15" customHeight="1" x14ac:dyDescent="0.25">
      <c r="A18" s="7" t="s">
        <v>27</v>
      </c>
      <c r="B18" s="8" t="s">
        <v>40</v>
      </c>
      <c r="C18" s="2" t="s">
        <v>47</v>
      </c>
      <c r="D18" s="11">
        <v>768.83</v>
      </c>
      <c r="E18" s="13"/>
    </row>
    <row r="19" spans="1:5" ht="15" customHeight="1" x14ac:dyDescent="0.25">
      <c r="A19" s="7" t="s">
        <v>28</v>
      </c>
      <c r="B19" s="8" t="s">
        <v>41</v>
      </c>
      <c r="C19" s="2" t="s">
        <v>47</v>
      </c>
      <c r="D19" s="11">
        <v>1575.24</v>
      </c>
      <c r="E19" s="13"/>
    </row>
    <row r="20" spans="1:5" ht="30" customHeight="1" x14ac:dyDescent="0.25">
      <c r="A20" s="7" t="s">
        <v>29</v>
      </c>
      <c r="B20" s="8" t="s">
        <v>42</v>
      </c>
      <c r="C20" s="2" t="s">
        <v>48</v>
      </c>
      <c r="D20" s="11">
        <v>1</v>
      </c>
      <c r="E20" s="14"/>
    </row>
    <row r="21" spans="1:5" ht="15" customHeight="1" x14ac:dyDescent="0.25">
      <c r="A21" s="7"/>
      <c r="B21" s="8"/>
      <c r="C21" s="9"/>
      <c r="D21" s="11"/>
    </row>
    <row r="22" spans="1:5" ht="15" customHeight="1" x14ac:dyDescent="0.25">
      <c r="A22" s="7" t="s">
        <v>30</v>
      </c>
      <c r="B22" s="8" t="s">
        <v>43</v>
      </c>
      <c r="C22" s="2" t="s">
        <v>49</v>
      </c>
      <c r="D22" s="12">
        <v>11.622299999999999</v>
      </c>
    </row>
    <row r="23" spans="1:5" ht="15" customHeight="1" x14ac:dyDescent="0.25">
      <c r="A23" s="7" t="s">
        <v>31</v>
      </c>
      <c r="B23" s="8" t="s">
        <v>44</v>
      </c>
      <c r="C23" s="2" t="s">
        <v>48</v>
      </c>
      <c r="D23" s="11">
        <v>0</v>
      </c>
    </row>
  </sheetData>
  <mergeCells count="7">
    <mergeCell ref="A7:A8"/>
    <mergeCell ref="B7:B8"/>
    <mergeCell ref="C7:C8"/>
    <mergeCell ref="A5:E5"/>
    <mergeCell ref="C1:E1"/>
    <mergeCell ref="C2:E2"/>
    <mergeCell ref="C3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П1</vt:lpstr>
      <vt:lpstr>П2б план13</vt:lpstr>
      <vt:lpstr>П2б факт13</vt:lpstr>
      <vt:lpstr>П2б план14</vt:lpstr>
      <vt:lpstr>П2б план15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2014-12-17T04:36:31Z</dcterms:modified>
</cp:coreProperties>
</file>