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225" windowWidth="14805" windowHeight="7890" activeTab="5"/>
  </bookViews>
  <sheets>
    <sheet name="П1" sheetId="1" r:id="rId1"/>
    <sheet name="П2б план15" sheetId="6" r:id="rId2"/>
    <sheet name="П2б факт15" sheetId="8" r:id="rId3"/>
    <sheet name="П2б план16" sheetId="9" r:id="rId4"/>
    <sheet name="П2б факт16" sheetId="10" r:id="rId5"/>
    <sheet name="П2б план17" sheetId="11" r:id="rId6"/>
  </sheets>
  <definedNames>
    <definedName name="_xlnm.Print_Area" localSheetId="0">П1!$A$1:$F$10</definedName>
    <definedName name="_xlnm.Print_Area" localSheetId="1">'П2б план15'!$A$1:$D$24</definedName>
    <definedName name="_xlnm.Print_Area" localSheetId="5">'П2б план17'!$A$1:$E$22</definedName>
  </definedNames>
  <calcPr calcId="152511"/>
</workbook>
</file>

<file path=xl/calcChain.xml><?xml version="1.0" encoding="utf-8"?>
<calcChain xmlns="http://schemas.openxmlformats.org/spreadsheetml/2006/main">
  <c r="D10" i="11" l="1"/>
  <c r="D16" i="11"/>
  <c r="D12" i="11"/>
  <c r="D11" i="11"/>
  <c r="D9" i="11" l="1"/>
  <c r="D8" i="11" s="1"/>
  <c r="D14" i="8" l="1"/>
  <c r="D19" i="9" l="1"/>
  <c r="D14" i="9"/>
  <c r="D14" i="6"/>
  <c r="D12" i="9" l="1"/>
  <c r="D11" i="9" s="1"/>
  <c r="D12" i="8" l="1"/>
  <c r="D12" i="6" l="1"/>
  <c r="D11" i="6" s="1"/>
</calcChain>
</file>

<file path=xl/sharedStrings.xml><?xml version="1.0" encoding="utf-8"?>
<sst xmlns="http://schemas.openxmlformats.org/spreadsheetml/2006/main" count="250" uniqueCount="59">
  <si>
    <t>Приложение 1</t>
  </si>
  <si>
    <t>к Приказу ФСТ России</t>
  </si>
  <si>
    <t>от 31 января 2011 г. № 36-э</t>
  </si>
  <si>
    <t>№№ пунктов</t>
  </si>
  <si>
    <t>Приказ ФСТ России</t>
  </si>
  <si>
    <t>Размер тарифа (ставки тарифа)</t>
  </si>
  <si>
    <t>Размерность тарифа                   (ставки тарифа)</t>
  </si>
  <si>
    <t>Наименование тарифа                                             (ставки тарифа)</t>
  </si>
  <si>
    <t>Дата ввода                         в действие</t>
  </si>
  <si>
    <t>Тариф на услуги по транспортировке газа по газораспределительным сетям</t>
  </si>
  <si>
    <t>Наименование показателя</t>
  </si>
  <si>
    <t>№ № пунктов</t>
  </si>
  <si>
    <t xml:space="preserve">Ед. изм. </t>
  </si>
  <si>
    <t>Всего</t>
  </si>
  <si>
    <t>Объем транспортировки газа</t>
  </si>
  <si>
    <t>Выручка от оказания регулируемых услуг</t>
  </si>
  <si>
    <t>Себестоимость оказания услуг</t>
  </si>
  <si>
    <t>Материальные расходы</t>
  </si>
  <si>
    <t>Заработная плата с отчислениями</t>
  </si>
  <si>
    <t>Амортизация</t>
  </si>
  <si>
    <t>Арендная плата</t>
  </si>
  <si>
    <t>Капитальный ремонт</t>
  </si>
  <si>
    <t>Диагностика</t>
  </si>
  <si>
    <t>Прочие расходы</t>
  </si>
  <si>
    <t>Численность персонала, занятого в регулируемом виде деятельности</t>
  </si>
  <si>
    <t>Протяженность трубопроводов</t>
  </si>
  <si>
    <t>Количество газорегуляторных пунктов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</si>
  <si>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</si>
  <si>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</si>
  <si>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</si>
  <si>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</si>
  <si>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</si>
  <si>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</si>
  <si>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</si>
  <si>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</si>
  <si>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</si>
  <si>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</si>
  <si>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</si>
  <si>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</si>
  <si>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</si>
  <si>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тыс. м3</t>
  </si>
  <si>
    <t>тыс. руб.</t>
  </si>
  <si>
    <t>-</t>
  </si>
  <si>
    <t>ед.</t>
  </si>
  <si>
    <t>км</t>
  </si>
  <si>
    <t>Приложение 2б</t>
  </si>
  <si>
    <t>от 31 января 2011 г. №36-э</t>
  </si>
  <si>
    <t>Расчет ГРО</t>
  </si>
  <si>
    <t>Информация о тарифах на услуги АО "УК "ПЛП" по транспортировке газа по газораспределительным сетям</t>
  </si>
  <si>
    <t>Информация об основных показателях финансово-хозяйственной деятельности АО "УК "ПЛП" на 2015 год (плановых) в сфере оказания услуг по транспортировке газа по газораспределительным сетям</t>
  </si>
  <si>
    <r>
      <t>руб./1000 м</t>
    </r>
    <r>
      <rPr>
        <vertAlign val="superscript"/>
        <sz val="12"/>
        <color theme="1"/>
        <rFont val="Calibri"/>
        <family val="2"/>
        <charset val="204"/>
        <scheme val="minor"/>
      </rPr>
      <t>3</t>
    </r>
  </si>
  <si>
    <t>"Об утверждении тарифов на услуги по транспортировке газа по газораспределительным сетям на территории Новосибирской области" № 235-э/1, опубликован на официальном сайте www.minjust.ru</t>
  </si>
  <si>
    <t>16.06.2015 г.</t>
  </si>
  <si>
    <r>
      <t>для групп потребителей с объемом потребления газа (млн. м</t>
    </r>
    <r>
      <rPr>
        <vertAlign val="superscript"/>
        <sz val="12"/>
        <color theme="1"/>
        <rFont val="Calibri"/>
        <family val="2"/>
        <charset val="204"/>
        <scheme val="minor"/>
      </rPr>
      <t>3</t>
    </r>
    <r>
      <rPr>
        <sz val="12"/>
        <color theme="1"/>
        <rFont val="Calibri"/>
        <family val="2"/>
        <charset val="204"/>
        <scheme val="minor"/>
      </rPr>
      <t>/год):                                    от 10 до 100 включительно -</t>
    </r>
    <r>
      <rPr>
        <b/>
        <sz val="12"/>
        <color theme="1"/>
        <rFont val="Calibri"/>
        <family val="2"/>
        <charset val="204"/>
        <scheme val="minor"/>
      </rPr>
      <t xml:space="preserve"> 343,24</t>
    </r>
    <r>
      <rPr>
        <sz val="12"/>
        <color theme="1"/>
        <rFont val="Calibri"/>
        <family val="2"/>
        <charset val="204"/>
        <scheme val="minor"/>
      </rPr>
      <t xml:space="preserve">;                              от 1 до 10 включительно - </t>
    </r>
    <r>
      <rPr>
        <b/>
        <sz val="12"/>
        <color theme="1"/>
        <rFont val="Calibri"/>
        <family val="2"/>
        <charset val="204"/>
        <scheme val="minor"/>
      </rPr>
      <t>514,86</t>
    </r>
    <r>
      <rPr>
        <sz val="12"/>
        <color theme="1"/>
        <rFont val="Calibri"/>
        <family val="2"/>
        <charset val="204"/>
        <scheme val="minor"/>
      </rPr>
      <t xml:space="preserve">;                               от 0,1 до 1 включительно - </t>
    </r>
    <r>
      <rPr>
        <b/>
        <sz val="12"/>
        <color theme="1"/>
        <rFont val="Calibri"/>
        <family val="2"/>
        <charset val="204"/>
        <scheme val="minor"/>
      </rPr>
      <t>686,48</t>
    </r>
    <r>
      <rPr>
        <sz val="12"/>
        <color theme="1"/>
        <rFont val="Calibri"/>
        <family val="2"/>
        <charset val="204"/>
        <scheme val="minor"/>
      </rPr>
      <t xml:space="preserve">;                             от 0,01 до 0,1 включительно - </t>
    </r>
    <r>
      <rPr>
        <b/>
        <sz val="12"/>
        <color theme="1"/>
        <rFont val="Calibri"/>
        <family val="2"/>
        <charset val="204"/>
        <scheme val="minor"/>
      </rPr>
      <t>858,10</t>
    </r>
    <r>
      <rPr>
        <sz val="12"/>
        <color theme="1"/>
        <rFont val="Calibri"/>
        <family val="2"/>
        <charset val="204"/>
        <scheme val="minor"/>
      </rPr>
      <t>;                               до 0,01 включительно -</t>
    </r>
    <r>
      <rPr>
        <b/>
        <sz val="12"/>
        <color theme="1"/>
        <rFont val="Calibri"/>
        <family val="2"/>
        <charset val="204"/>
        <scheme val="minor"/>
      </rPr>
      <t xml:space="preserve"> 1072,63</t>
    </r>
    <r>
      <rPr>
        <sz val="12"/>
        <color theme="1"/>
        <rFont val="Calibri"/>
        <family val="2"/>
        <charset val="204"/>
        <scheme val="minor"/>
      </rPr>
      <t>.</t>
    </r>
  </si>
  <si>
    <t>Информация об основных показателях финансово-хозяйственной деятельности АО "УК "ПЛП" на 2016 год (плановых) в сфере оказания услуг по транспортировке газа по газораспределительным сетям</t>
  </si>
  <si>
    <t>Информация об основных показателях финансово-хозяйственной деятельности АО "УК "ПЛП" на 2015 год (фактических) в сфере оказания услуг по транспортировке газа по газораспределительным сетям</t>
  </si>
  <si>
    <t>Информация об основных показателях финансово-хозяйственной деятельности АО "УК "ПЛП" на 2016 год (фактических) в сфере оказания услуг по транспортировке газа по газораспределительным сетям</t>
  </si>
  <si>
    <t>Информация об основных показателях финансово-хозяйственной деятельности АО "УК "ПЛП" на 2017 год (плановых) в сфере оказания услуг по транспортировке газа по газораспределительным сетям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</si>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</sst>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vertAlign val="superscript"/>
      <sz val="12"/>
      <color theme="1"/>
      <name val="Calibri"/>
      <family val="2"/>
      <charset val="204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Alignment="1">
      <alignment horizontal="right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wrapText="1"/>
    </xf>
    <xf numFmtId="49" fontId="0" fillId="0" borderId="1" xfId="0" applyNumberFormat="1" applyBorder="1" applyAlignment="1">
      <alignment horizontal="center"/>
    </xf>
    <xf numFmtId="0" fontId="0" fillId="0" borderId="1" xfId="0" applyBorder="1"/>
    <xf numFmtId="4" fontId="0" fillId="0" borderId="1" xfId="0" applyNumberFormat="1" applyBorder="1"/>
    <xf numFmtId="164" fontId="0" fillId="0" borderId="1" xfId="0" applyNumberFormat="1" applyBorder="1"/>
    <xf numFmtId="4" fontId="0" fillId="0" borderId="0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0" xfId="0" applyAlignment="1"/>
    <xf numFmtId="0" fontId="0" fillId="0" borderId="0" xfId="0" applyAlignment="1">
      <alignment horizontal="right"/>
    </xf>
    <xf numFmtId="0" fontId="3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top" wrapText="1"/>
    </xf>
    <xf numFmtId="0" fontId="5" fillId="0" borderId="0" xfId="0" applyFont="1" applyBorder="1"/>
    <xf numFmtId="0" fontId="0" fillId="0" borderId="1" xfId="0" applyBorder="1" applyAlignment="1">
      <alignment horizontal="center" vertical="center" wrapText="1"/>
    </xf>
    <xf numFmtId="0" fontId="5" fillId="0" borderId="0" xfId="0" applyFont="1"/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4" fontId="6" fillId="0" borderId="1" xfId="0" applyNumberFormat="1" applyFont="1" applyBorder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right"/>
    </xf>
    <xf numFmtId="0" fontId="0" fillId="0" borderId="0" xfId="0" applyAlignment="1"/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FFFFCC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</sheetPr>
  <dimension ref="A1:K9"/>
  <sheetViews>
    <sheetView workbookViewId="0">
      <selection activeCell="C20" sqref="C20"/>
    </sheetView>
  </sheetViews>
  <sheetFormatPr defaultRowHeight="15" x14ac:dyDescent="0.25"/>
  <cols>
    <col min="1" max="1" width="29.85546875" customWidth="1"/>
    <col min="2" max="2" width="11.5703125" customWidth="1"/>
    <col min="3" max="3" width="36.5703125" customWidth="1"/>
    <col min="4" max="4" width="14" customWidth="1"/>
    <col min="5" max="5" width="15" customWidth="1"/>
    <col min="6" max="6" width="37.42578125" customWidth="1"/>
  </cols>
  <sheetData>
    <row r="1" spans="1:11" x14ac:dyDescent="0.25">
      <c r="F1" s="1" t="s">
        <v>0</v>
      </c>
      <c r="K1" s="1"/>
    </row>
    <row r="2" spans="1:11" x14ac:dyDescent="0.25">
      <c r="F2" s="1" t="s">
        <v>1</v>
      </c>
      <c r="K2" s="1"/>
    </row>
    <row r="3" spans="1:11" x14ac:dyDescent="0.25">
      <c r="F3" s="1" t="s">
        <v>2</v>
      </c>
      <c r="K3" s="1"/>
    </row>
    <row r="5" spans="1:11" ht="15.75" x14ac:dyDescent="0.25">
      <c r="A5" s="24" t="s">
        <v>48</v>
      </c>
      <c r="B5" s="24"/>
      <c r="C5" s="24"/>
      <c r="D5" s="24"/>
      <c r="E5" s="24"/>
      <c r="F5" s="24"/>
    </row>
    <row r="6" spans="1:11" ht="15.75" x14ac:dyDescent="0.25">
      <c r="A6" s="13"/>
      <c r="B6" s="13"/>
      <c r="C6" s="13"/>
      <c r="D6" s="13"/>
      <c r="E6" s="13"/>
      <c r="F6" s="13"/>
    </row>
    <row r="7" spans="1:11" ht="63" x14ac:dyDescent="0.25">
      <c r="A7" s="14" t="s">
        <v>7</v>
      </c>
      <c r="B7" s="14" t="s">
        <v>3</v>
      </c>
      <c r="C7" s="14" t="s">
        <v>4</v>
      </c>
      <c r="D7" s="14" t="s">
        <v>8</v>
      </c>
      <c r="E7" s="14" t="s">
        <v>6</v>
      </c>
      <c r="F7" s="14" t="s">
        <v>5</v>
      </c>
    </row>
    <row r="8" spans="1:11" ht="15.75" x14ac:dyDescent="0.25">
      <c r="A8" s="15">
        <v>1</v>
      </c>
      <c r="B8" s="15">
        <v>2</v>
      </c>
      <c r="C8" s="15">
        <v>3</v>
      </c>
      <c r="D8" s="15">
        <v>4</v>
      </c>
      <c r="E8" s="15">
        <v>5</v>
      </c>
      <c r="F8" s="15">
        <v>6</v>
      </c>
    </row>
    <row r="9" spans="1:11" ht="118.5" customHeight="1" x14ac:dyDescent="0.25">
      <c r="A9" s="16" t="s">
        <v>9</v>
      </c>
      <c r="B9" s="17">
        <v>1</v>
      </c>
      <c r="C9" s="16" t="s">
        <v>51</v>
      </c>
      <c r="D9" s="17" t="s">
        <v>52</v>
      </c>
      <c r="E9" s="17" t="s">
        <v>50</v>
      </c>
      <c r="F9" s="16" t="s">
        <v>53</v>
      </c>
    </row>
  </sheetData>
  <mergeCells count="1">
    <mergeCell ref="A5:F5"/>
  </mergeCells>
  <pageMargins left="0.31496062992125984" right="0.31496062992125984" top="0.55118110236220474" bottom="0.55118110236220474" header="0.31496062992125984" footer="0.31496062992125984"/>
  <pageSetup paperSize="9"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4.9989318521683403E-2"/>
  </sheetPr>
  <dimension ref="A1:O23"/>
  <sheetViews>
    <sheetView topLeftCell="A4" workbookViewId="0">
      <selection activeCell="G15" sqref="G15"/>
    </sheetView>
  </sheetViews>
  <sheetFormatPr defaultRowHeight="15" x14ac:dyDescent="0.25"/>
  <cols>
    <col min="1" max="1" width="39.85546875" customWidth="1"/>
    <col min="2" max="3" width="14.7109375" customWidth="1"/>
    <col min="4" max="4" width="16.140625" customWidth="1"/>
    <col min="5" max="5" width="14.140625" customWidth="1"/>
  </cols>
  <sheetData>
    <row r="1" spans="1:15" x14ac:dyDescent="0.25">
      <c r="B1" s="27" t="s">
        <v>45</v>
      </c>
      <c r="C1" s="28"/>
      <c r="D1" s="28"/>
      <c r="E1" s="11"/>
      <c r="M1" s="12"/>
      <c r="N1" s="11"/>
      <c r="O1" s="11"/>
    </row>
    <row r="2" spans="1:15" x14ac:dyDescent="0.25">
      <c r="B2" s="27" t="s">
        <v>1</v>
      </c>
      <c r="C2" s="28"/>
      <c r="D2" s="28"/>
      <c r="E2" s="11"/>
      <c r="M2" s="12"/>
      <c r="N2" s="11"/>
      <c r="O2" s="11"/>
    </row>
    <row r="3" spans="1:15" x14ac:dyDescent="0.25">
      <c r="B3" s="27" t="s">
        <v>46</v>
      </c>
      <c r="C3" s="28"/>
      <c r="D3" s="28"/>
      <c r="E3" s="11"/>
      <c r="M3" s="12"/>
      <c r="N3" s="11"/>
      <c r="O3" s="11"/>
    </row>
    <row r="5" spans="1:15" ht="54.75" customHeight="1" x14ac:dyDescent="0.25">
      <c r="A5" s="25" t="s">
        <v>49</v>
      </c>
      <c r="B5" s="26"/>
      <c r="C5" s="26"/>
      <c r="D5" s="26"/>
      <c r="E5" s="11"/>
    </row>
    <row r="7" spans="1:15" ht="19.5" customHeight="1" x14ac:dyDescent="0.25">
      <c r="A7" s="29" t="s">
        <v>10</v>
      </c>
      <c r="B7" s="29" t="s">
        <v>11</v>
      </c>
      <c r="C7" s="29" t="s">
        <v>12</v>
      </c>
      <c r="D7" s="10" t="s">
        <v>13</v>
      </c>
    </row>
    <row r="8" spans="1:15" ht="19.5" customHeight="1" x14ac:dyDescent="0.25">
      <c r="A8" s="30"/>
      <c r="B8" s="30"/>
      <c r="C8" s="30"/>
      <c r="D8" s="10" t="s">
        <v>47</v>
      </c>
    </row>
    <row r="9" spans="1:15" ht="19.5" customHeight="1" x14ac:dyDescent="0.25">
      <c r="A9" s="3">
        <v>1</v>
      </c>
      <c r="B9" s="2">
        <v>2</v>
      </c>
      <c r="C9" s="2">
        <v>3</v>
      </c>
      <c r="D9" s="2">
        <v>4</v>
      </c>
    </row>
    <row r="10" spans="1:15" ht="19.5" customHeight="1" x14ac:dyDescent="0.25">
      <c r="A10" s="4" t="s">
        <v>14</v>
      </c>
      <c r="B10" s="5" t="s">
        <v>27</v>
      </c>
      <c r="C10" s="2" t="s">
        <v>40</v>
      </c>
      <c r="D10" s="7">
        <v>5787</v>
      </c>
    </row>
    <row r="11" spans="1:15" ht="19.5" customHeight="1" x14ac:dyDescent="0.25">
      <c r="A11" s="4" t="s">
        <v>15</v>
      </c>
      <c r="B11" s="5" t="s">
        <v>28</v>
      </c>
      <c r="C11" s="2" t="s">
        <v>41</v>
      </c>
      <c r="D11" s="7">
        <f>D12</f>
        <v>6749.78</v>
      </c>
    </row>
    <row r="12" spans="1:15" ht="19.5" customHeight="1" x14ac:dyDescent="0.25">
      <c r="A12" s="4" t="s">
        <v>16</v>
      </c>
      <c r="B12" s="5" t="s">
        <v>29</v>
      </c>
      <c r="C12" s="2" t="s">
        <v>42</v>
      </c>
      <c r="D12" s="7">
        <f>SUM(D13:D19)</f>
        <v>6749.78</v>
      </c>
      <c r="E12" s="9"/>
    </row>
    <row r="13" spans="1:15" ht="19.5" customHeight="1" x14ac:dyDescent="0.25">
      <c r="A13" s="4" t="s">
        <v>17</v>
      </c>
      <c r="B13" s="5" t="s">
        <v>30</v>
      </c>
      <c r="C13" s="2" t="s">
        <v>42</v>
      </c>
      <c r="D13" s="7">
        <v>12.52</v>
      </c>
      <c r="E13" s="9"/>
    </row>
    <row r="14" spans="1:15" ht="19.5" customHeight="1" x14ac:dyDescent="0.25">
      <c r="A14" s="4" t="s">
        <v>18</v>
      </c>
      <c r="B14" s="5" t="s">
        <v>31</v>
      </c>
      <c r="C14" s="2" t="s">
        <v>42</v>
      </c>
      <c r="D14" s="7">
        <f>1201.78+367.74</f>
        <v>1569.52</v>
      </c>
      <c r="E14" s="9"/>
    </row>
    <row r="15" spans="1:15" ht="19.5" customHeight="1" x14ac:dyDescent="0.25">
      <c r="A15" s="4" t="s">
        <v>19</v>
      </c>
      <c r="B15" s="5" t="s">
        <v>32</v>
      </c>
      <c r="C15" s="2" t="s">
        <v>42</v>
      </c>
      <c r="D15" s="7">
        <v>1834.19</v>
      </c>
      <c r="E15" s="9"/>
    </row>
    <row r="16" spans="1:15" ht="19.5" customHeight="1" x14ac:dyDescent="0.25">
      <c r="A16" s="4" t="s">
        <v>20</v>
      </c>
      <c r="B16" s="5" t="s">
        <v>33</v>
      </c>
      <c r="C16" s="2" t="s">
        <v>42</v>
      </c>
      <c r="D16" s="7">
        <v>0</v>
      </c>
      <c r="E16" s="9"/>
    </row>
    <row r="17" spans="1:5" ht="19.5" customHeight="1" x14ac:dyDescent="0.25">
      <c r="A17" s="4" t="s">
        <v>21</v>
      </c>
      <c r="B17" s="5" t="s">
        <v>34</v>
      </c>
      <c r="C17" s="2" t="s">
        <v>42</v>
      </c>
      <c r="D17" s="7">
        <v>0</v>
      </c>
      <c r="E17" s="9"/>
    </row>
    <row r="18" spans="1:5" ht="19.5" customHeight="1" x14ac:dyDescent="0.25">
      <c r="A18" s="4" t="s">
        <v>22</v>
      </c>
      <c r="B18" s="5" t="s">
        <v>35</v>
      </c>
      <c r="C18" s="2" t="s">
        <v>42</v>
      </c>
      <c r="D18" s="7">
        <v>1211.81</v>
      </c>
      <c r="E18" s="9"/>
    </row>
    <row r="19" spans="1:5" ht="19.5" customHeight="1" x14ac:dyDescent="0.25">
      <c r="A19" s="4" t="s">
        <v>23</v>
      </c>
      <c r="B19" s="5" t="s">
        <v>36</v>
      </c>
      <c r="C19" s="2" t="s">
        <v>42</v>
      </c>
      <c r="D19" s="7">
        <v>2121.7399999999998</v>
      </c>
      <c r="E19" s="9"/>
    </row>
    <row r="20" spans="1:5" ht="33" customHeight="1" x14ac:dyDescent="0.25">
      <c r="A20" s="4" t="s">
        <v>24</v>
      </c>
      <c r="B20" s="5" t="s">
        <v>37</v>
      </c>
      <c r="C20" s="2" t="s">
        <v>43</v>
      </c>
      <c r="D20" s="7">
        <v>2</v>
      </c>
      <c r="E20" s="18"/>
    </row>
    <row r="21" spans="1:5" ht="19.5" customHeight="1" x14ac:dyDescent="0.25">
      <c r="A21" s="4"/>
      <c r="B21" s="5"/>
      <c r="C21" s="6"/>
      <c r="D21" s="7"/>
    </row>
    <row r="22" spans="1:5" ht="19.5" customHeight="1" x14ac:dyDescent="0.25">
      <c r="A22" s="4" t="s">
        <v>25</v>
      </c>
      <c r="B22" s="5" t="s">
        <v>38</v>
      </c>
      <c r="C22" s="2" t="s">
        <v>44</v>
      </c>
      <c r="D22" s="8">
        <v>12.43</v>
      </c>
    </row>
    <row r="23" spans="1:5" ht="19.5" customHeight="1" x14ac:dyDescent="0.25">
      <c r="A23" s="4" t="s">
        <v>26</v>
      </c>
      <c r="B23" s="5" t="s">
        <v>39</v>
      </c>
      <c r="C23" s="2" t="s">
        <v>43</v>
      </c>
      <c r="D23" s="7">
        <v>0</v>
      </c>
    </row>
  </sheetData>
  <mergeCells count="7">
    <mergeCell ref="A5:D5"/>
    <mergeCell ref="B1:D1"/>
    <mergeCell ref="B2:D2"/>
    <mergeCell ref="B3:D3"/>
    <mergeCell ref="A7:A8"/>
    <mergeCell ref="B7:B8"/>
    <mergeCell ref="C7:C8"/>
  </mergeCells>
  <pageMargins left="0.70866141732283472" right="0.31496062992125984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4.9989318521683403E-2"/>
  </sheetPr>
  <dimension ref="A1:E23"/>
  <sheetViews>
    <sheetView workbookViewId="0">
      <selection activeCell="F26" sqref="F26"/>
    </sheetView>
  </sheetViews>
  <sheetFormatPr defaultRowHeight="15" x14ac:dyDescent="0.25"/>
  <cols>
    <col min="1" max="1" width="41" customWidth="1"/>
    <col min="2" max="2" width="15.28515625" customWidth="1"/>
    <col min="3" max="3" width="15.42578125" customWidth="1"/>
    <col min="4" max="4" width="15.7109375" customWidth="1"/>
  </cols>
  <sheetData>
    <row r="1" spans="1:5" x14ac:dyDescent="0.25">
      <c r="B1" s="27" t="s">
        <v>45</v>
      </c>
      <c r="C1" s="28"/>
      <c r="D1" s="28"/>
    </row>
    <row r="2" spans="1:5" x14ac:dyDescent="0.25">
      <c r="B2" s="27" t="s">
        <v>1</v>
      </c>
      <c r="C2" s="28"/>
      <c r="D2" s="28"/>
    </row>
    <row r="3" spans="1:5" x14ac:dyDescent="0.25">
      <c r="B3" s="27" t="s">
        <v>46</v>
      </c>
      <c r="C3" s="28"/>
      <c r="D3" s="28"/>
    </row>
    <row r="5" spans="1:5" ht="55.5" customHeight="1" x14ac:dyDescent="0.25">
      <c r="A5" s="25" t="s">
        <v>55</v>
      </c>
      <c r="B5" s="26"/>
      <c r="C5" s="26"/>
      <c r="D5" s="26"/>
    </row>
    <row r="7" spans="1:5" x14ac:dyDescent="0.25">
      <c r="A7" s="31" t="s">
        <v>10</v>
      </c>
      <c r="B7" s="31" t="s">
        <v>11</v>
      </c>
      <c r="C7" s="31" t="s">
        <v>12</v>
      </c>
      <c r="D7" s="21" t="s">
        <v>13</v>
      </c>
    </row>
    <row r="8" spans="1:5" x14ac:dyDescent="0.25">
      <c r="A8" s="32"/>
      <c r="B8" s="32"/>
      <c r="C8" s="32"/>
      <c r="D8" s="21" t="s">
        <v>47</v>
      </c>
    </row>
    <row r="9" spans="1:5" ht="12.75" customHeight="1" x14ac:dyDescent="0.25">
      <c r="A9" s="3">
        <v>1</v>
      </c>
      <c r="B9" s="2">
        <v>2</v>
      </c>
      <c r="C9" s="2">
        <v>3</v>
      </c>
      <c r="D9" s="2">
        <v>4</v>
      </c>
    </row>
    <row r="10" spans="1:5" ht="19.5" customHeight="1" x14ac:dyDescent="0.25">
      <c r="A10" s="4" t="s">
        <v>14</v>
      </c>
      <c r="B10" s="5" t="s">
        <v>27</v>
      </c>
      <c r="C10" s="2" t="s">
        <v>40</v>
      </c>
      <c r="D10" s="7">
        <v>4452.7</v>
      </c>
      <c r="E10" s="20"/>
    </row>
    <row r="11" spans="1:5" ht="19.5" customHeight="1" x14ac:dyDescent="0.25">
      <c r="A11" s="4" t="s">
        <v>15</v>
      </c>
      <c r="B11" s="5" t="s">
        <v>28</v>
      </c>
      <c r="C11" s="2" t="s">
        <v>41</v>
      </c>
      <c r="D11" s="7">
        <v>1309</v>
      </c>
    </row>
    <row r="12" spans="1:5" ht="19.5" customHeight="1" x14ac:dyDescent="0.25">
      <c r="A12" s="4" t="s">
        <v>16</v>
      </c>
      <c r="B12" s="5" t="s">
        <v>29</v>
      </c>
      <c r="C12" s="2" t="s">
        <v>42</v>
      </c>
      <c r="D12" s="7">
        <f>SUM(D13:D19)</f>
        <v>4522.3900000000003</v>
      </c>
    </row>
    <row r="13" spans="1:5" ht="19.5" customHeight="1" x14ac:dyDescent="0.25">
      <c r="A13" s="4" t="s">
        <v>17</v>
      </c>
      <c r="B13" s="5" t="s">
        <v>30</v>
      </c>
      <c r="C13" s="2" t="s">
        <v>42</v>
      </c>
      <c r="D13" s="7">
        <v>3.3</v>
      </c>
    </row>
    <row r="14" spans="1:5" ht="19.5" customHeight="1" x14ac:dyDescent="0.25">
      <c r="A14" s="4" t="s">
        <v>18</v>
      </c>
      <c r="B14" s="5" t="s">
        <v>31</v>
      </c>
      <c r="C14" s="2" t="s">
        <v>42</v>
      </c>
      <c r="D14" s="7">
        <f>1140.07+183.87</f>
        <v>1323.94</v>
      </c>
    </row>
    <row r="15" spans="1:5" ht="19.5" customHeight="1" x14ac:dyDescent="0.25">
      <c r="A15" s="4" t="s">
        <v>19</v>
      </c>
      <c r="B15" s="5" t="s">
        <v>32</v>
      </c>
      <c r="C15" s="2" t="s">
        <v>42</v>
      </c>
      <c r="D15" s="7">
        <v>1798.32</v>
      </c>
    </row>
    <row r="16" spans="1:5" ht="19.5" customHeight="1" x14ac:dyDescent="0.25">
      <c r="A16" s="4" t="s">
        <v>20</v>
      </c>
      <c r="B16" s="5" t="s">
        <v>33</v>
      </c>
      <c r="C16" s="2" t="s">
        <v>42</v>
      </c>
      <c r="D16" s="7">
        <v>0</v>
      </c>
    </row>
    <row r="17" spans="1:4" ht="19.5" customHeight="1" x14ac:dyDescent="0.25">
      <c r="A17" s="4" t="s">
        <v>21</v>
      </c>
      <c r="B17" s="5" t="s">
        <v>34</v>
      </c>
      <c r="C17" s="2" t="s">
        <v>42</v>
      </c>
      <c r="D17" s="7">
        <v>0</v>
      </c>
    </row>
    <row r="18" spans="1:4" ht="19.5" customHeight="1" x14ac:dyDescent="0.25">
      <c r="A18" s="4" t="s">
        <v>22</v>
      </c>
      <c r="B18" s="5" t="s">
        <v>35</v>
      </c>
      <c r="C18" s="2" t="s">
        <v>42</v>
      </c>
      <c r="D18" s="7">
        <v>746.48</v>
      </c>
    </row>
    <row r="19" spans="1:4" ht="19.5" customHeight="1" x14ac:dyDescent="0.25">
      <c r="A19" s="4" t="s">
        <v>23</v>
      </c>
      <c r="B19" s="5" t="s">
        <v>36</v>
      </c>
      <c r="C19" s="2" t="s">
        <v>42</v>
      </c>
      <c r="D19" s="7">
        <v>650.35</v>
      </c>
    </row>
    <row r="20" spans="1:4" ht="32.25" customHeight="1" x14ac:dyDescent="0.25">
      <c r="A20" s="4" t="s">
        <v>24</v>
      </c>
      <c r="B20" s="5" t="s">
        <v>37</v>
      </c>
      <c r="C20" s="2" t="s">
        <v>43</v>
      </c>
      <c r="D20" s="7">
        <v>2</v>
      </c>
    </row>
    <row r="21" spans="1:4" ht="19.5" customHeight="1" x14ac:dyDescent="0.25">
      <c r="A21" s="4"/>
      <c r="B21" s="5"/>
      <c r="C21" s="6"/>
      <c r="D21" s="7"/>
    </row>
    <row r="22" spans="1:4" ht="19.5" customHeight="1" x14ac:dyDescent="0.25">
      <c r="A22" s="4" t="s">
        <v>25</v>
      </c>
      <c r="B22" s="5" t="s">
        <v>38</v>
      </c>
      <c r="C22" s="2" t="s">
        <v>44</v>
      </c>
      <c r="D22" s="8">
        <v>12.43</v>
      </c>
    </row>
    <row r="23" spans="1:4" ht="19.5" customHeight="1" x14ac:dyDescent="0.25">
      <c r="A23" s="4" t="s">
        <v>26</v>
      </c>
      <c r="B23" s="5" t="s">
        <v>39</v>
      </c>
      <c r="C23" s="2" t="s">
        <v>43</v>
      </c>
      <c r="D23" s="7">
        <v>0</v>
      </c>
    </row>
  </sheetData>
  <mergeCells count="7">
    <mergeCell ref="B1:D1"/>
    <mergeCell ref="B2:D2"/>
    <mergeCell ref="B3:D3"/>
    <mergeCell ref="A5:D5"/>
    <mergeCell ref="A7:A8"/>
    <mergeCell ref="B7:B8"/>
    <mergeCell ref="C7:C8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4.9989318521683403E-2"/>
  </sheetPr>
  <dimension ref="A1:D23"/>
  <sheetViews>
    <sheetView topLeftCell="A4" workbookViewId="0">
      <selection activeCell="D13" sqref="D13"/>
    </sheetView>
  </sheetViews>
  <sheetFormatPr defaultRowHeight="15" x14ac:dyDescent="0.25"/>
  <cols>
    <col min="1" max="1" width="40.140625" customWidth="1"/>
    <col min="2" max="2" width="14.42578125" customWidth="1"/>
    <col min="3" max="3" width="15.140625" customWidth="1"/>
    <col min="4" max="4" width="17.5703125" customWidth="1"/>
  </cols>
  <sheetData>
    <row r="1" spans="1:4" x14ac:dyDescent="0.25">
      <c r="B1" s="27" t="s">
        <v>45</v>
      </c>
      <c r="C1" s="28"/>
      <c r="D1" s="28"/>
    </row>
    <row r="2" spans="1:4" x14ac:dyDescent="0.25">
      <c r="B2" s="27" t="s">
        <v>1</v>
      </c>
      <c r="C2" s="28"/>
      <c r="D2" s="28"/>
    </row>
    <row r="3" spans="1:4" x14ac:dyDescent="0.25">
      <c r="B3" s="27" t="s">
        <v>46</v>
      </c>
      <c r="C3" s="28"/>
      <c r="D3" s="28"/>
    </row>
    <row r="5" spans="1:4" ht="52.5" customHeight="1" x14ac:dyDescent="0.25">
      <c r="A5" s="25" t="s">
        <v>54</v>
      </c>
      <c r="B5" s="26"/>
      <c r="C5" s="26"/>
      <c r="D5" s="26"/>
    </row>
    <row r="7" spans="1:4" x14ac:dyDescent="0.25">
      <c r="A7" s="29" t="s">
        <v>10</v>
      </c>
      <c r="B7" s="29" t="s">
        <v>11</v>
      </c>
      <c r="C7" s="29" t="s">
        <v>12</v>
      </c>
      <c r="D7" s="19" t="s">
        <v>13</v>
      </c>
    </row>
    <row r="8" spans="1:4" x14ac:dyDescent="0.25">
      <c r="A8" s="30"/>
      <c r="B8" s="30"/>
      <c r="C8" s="30"/>
      <c r="D8" s="19" t="s">
        <v>47</v>
      </c>
    </row>
    <row r="9" spans="1:4" x14ac:dyDescent="0.25">
      <c r="A9" s="3">
        <v>1</v>
      </c>
      <c r="B9" s="2">
        <v>2</v>
      </c>
      <c r="C9" s="2">
        <v>3</v>
      </c>
      <c r="D9" s="2">
        <v>4</v>
      </c>
    </row>
    <row r="10" spans="1:4" ht="20.100000000000001" customHeight="1" x14ac:dyDescent="0.25">
      <c r="A10" s="4" t="s">
        <v>14</v>
      </c>
      <c r="B10" s="5" t="s">
        <v>27</v>
      </c>
      <c r="C10" s="2" t="s">
        <v>40</v>
      </c>
      <c r="D10" s="7">
        <v>9545</v>
      </c>
    </row>
    <row r="11" spans="1:4" ht="20.100000000000001" customHeight="1" x14ac:dyDescent="0.25">
      <c r="A11" s="4" t="s">
        <v>15</v>
      </c>
      <c r="B11" s="5" t="s">
        <v>28</v>
      </c>
      <c r="C11" s="2" t="s">
        <v>41</v>
      </c>
      <c r="D11" s="7">
        <f>D12</f>
        <v>11834.52</v>
      </c>
    </row>
    <row r="12" spans="1:4" ht="20.100000000000001" customHeight="1" x14ac:dyDescent="0.25">
      <c r="A12" s="4" t="s">
        <v>16</v>
      </c>
      <c r="B12" s="5" t="s">
        <v>29</v>
      </c>
      <c r="C12" s="2" t="s">
        <v>42</v>
      </c>
      <c r="D12" s="7">
        <f>SUM(D13:D19)</f>
        <v>11834.52</v>
      </c>
    </row>
    <row r="13" spans="1:4" ht="20.100000000000001" customHeight="1" x14ac:dyDescent="0.25">
      <c r="A13" s="4" t="s">
        <v>17</v>
      </c>
      <c r="B13" s="5" t="s">
        <v>30</v>
      </c>
      <c r="C13" s="2" t="s">
        <v>42</v>
      </c>
      <c r="D13" s="7">
        <v>14.04</v>
      </c>
    </row>
    <row r="14" spans="1:4" ht="20.100000000000001" customHeight="1" x14ac:dyDescent="0.25">
      <c r="A14" s="4" t="s">
        <v>18</v>
      </c>
      <c r="B14" s="5" t="s">
        <v>31</v>
      </c>
      <c r="C14" s="2" t="s">
        <v>42</v>
      </c>
      <c r="D14" s="7">
        <f>1235.41+378.04</f>
        <v>1613.45</v>
      </c>
    </row>
    <row r="15" spans="1:4" ht="20.100000000000001" customHeight="1" x14ac:dyDescent="0.25">
      <c r="A15" s="4" t="s">
        <v>19</v>
      </c>
      <c r="B15" s="5" t="s">
        <v>32</v>
      </c>
      <c r="C15" s="2" t="s">
        <v>42</v>
      </c>
      <c r="D15" s="7">
        <v>1881.81</v>
      </c>
    </row>
    <row r="16" spans="1:4" ht="20.100000000000001" customHeight="1" x14ac:dyDescent="0.25">
      <c r="A16" s="4" t="s">
        <v>20</v>
      </c>
      <c r="B16" s="5" t="s">
        <v>33</v>
      </c>
      <c r="C16" s="2" t="s">
        <v>42</v>
      </c>
      <c r="D16" s="7">
        <v>0</v>
      </c>
    </row>
    <row r="17" spans="1:4" ht="20.100000000000001" customHeight="1" x14ac:dyDescent="0.25">
      <c r="A17" s="4" t="s">
        <v>21</v>
      </c>
      <c r="B17" s="5" t="s">
        <v>34</v>
      </c>
      <c r="C17" s="2" t="s">
        <v>42</v>
      </c>
      <c r="D17" s="7">
        <v>0</v>
      </c>
    </row>
    <row r="18" spans="1:4" ht="20.100000000000001" customHeight="1" x14ac:dyDescent="0.25">
      <c r="A18" s="4" t="s">
        <v>22</v>
      </c>
      <c r="B18" s="5" t="s">
        <v>35</v>
      </c>
      <c r="C18" s="2" t="s">
        <v>42</v>
      </c>
      <c r="D18" s="7">
        <v>1562.2</v>
      </c>
    </row>
    <row r="19" spans="1:4" ht="20.100000000000001" customHeight="1" x14ac:dyDescent="0.25">
      <c r="A19" s="4" t="s">
        <v>23</v>
      </c>
      <c r="B19" s="5" t="s">
        <v>36</v>
      </c>
      <c r="C19" s="2" t="s">
        <v>42</v>
      </c>
      <c r="D19" s="7">
        <f>37.03+161.08+71.86+1510.18+4982.87</f>
        <v>6763.02</v>
      </c>
    </row>
    <row r="20" spans="1:4" ht="33.75" customHeight="1" x14ac:dyDescent="0.25">
      <c r="A20" s="4" t="s">
        <v>24</v>
      </c>
      <c r="B20" s="5" t="s">
        <v>37</v>
      </c>
      <c r="C20" s="2" t="s">
        <v>43</v>
      </c>
      <c r="D20" s="7">
        <v>2</v>
      </c>
    </row>
    <row r="21" spans="1:4" ht="20.100000000000001" customHeight="1" x14ac:dyDescent="0.25">
      <c r="A21" s="4"/>
      <c r="B21" s="5"/>
      <c r="C21" s="6"/>
      <c r="D21" s="7"/>
    </row>
    <row r="22" spans="1:4" ht="20.100000000000001" customHeight="1" x14ac:dyDescent="0.25">
      <c r="A22" s="4" t="s">
        <v>25</v>
      </c>
      <c r="B22" s="5" t="s">
        <v>38</v>
      </c>
      <c r="C22" s="2" t="s">
        <v>44</v>
      </c>
      <c r="D22" s="8">
        <v>12.43</v>
      </c>
    </row>
    <row r="23" spans="1:4" ht="20.100000000000001" customHeight="1" x14ac:dyDescent="0.25">
      <c r="A23" s="4" t="s">
        <v>26</v>
      </c>
      <c r="B23" s="5" t="s">
        <v>39</v>
      </c>
      <c r="C23" s="2" t="s">
        <v>43</v>
      </c>
      <c r="D23" s="7">
        <v>0</v>
      </c>
    </row>
  </sheetData>
  <mergeCells count="7">
    <mergeCell ref="B1:D1"/>
    <mergeCell ref="B2:D2"/>
    <mergeCell ref="B3:D3"/>
    <mergeCell ref="A5:D5"/>
    <mergeCell ref="A7:A8"/>
    <mergeCell ref="B7:B8"/>
    <mergeCell ref="C7:C8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20"/>
  <sheetViews>
    <sheetView workbookViewId="0">
      <selection activeCell="A3" sqref="A3"/>
    </sheetView>
  </sheetViews>
  <sheetFormatPr defaultRowHeight="15" x14ac:dyDescent="0.25"/>
  <cols>
    <col min="1" max="1" width="40.85546875" customWidth="1"/>
    <col min="2" max="2" width="14.42578125" customWidth="1"/>
    <col min="3" max="3" width="17.140625" customWidth="1"/>
    <col min="4" max="4" width="20" customWidth="1"/>
  </cols>
  <sheetData>
    <row r="2" spans="1:4" ht="56.25" customHeight="1" x14ac:dyDescent="0.25">
      <c r="A2" s="25" t="s">
        <v>56</v>
      </c>
      <c r="B2" s="26"/>
      <c r="C2" s="26"/>
      <c r="D2" s="26"/>
    </row>
    <row r="4" spans="1:4" x14ac:dyDescent="0.25">
      <c r="A4" s="29" t="s">
        <v>10</v>
      </c>
      <c r="B4" s="29" t="s">
        <v>11</v>
      </c>
      <c r="C4" s="29" t="s">
        <v>12</v>
      </c>
      <c r="D4" s="19" t="s">
        <v>13</v>
      </c>
    </row>
    <row r="5" spans="1:4" x14ac:dyDescent="0.25">
      <c r="A5" s="30"/>
      <c r="B5" s="30"/>
      <c r="C5" s="30"/>
      <c r="D5" s="19" t="s">
        <v>47</v>
      </c>
    </row>
    <row r="6" spans="1:4" x14ac:dyDescent="0.25">
      <c r="A6" s="3">
        <v>1</v>
      </c>
      <c r="B6" s="2">
        <v>2</v>
      </c>
      <c r="C6" s="2">
        <v>3</v>
      </c>
      <c r="D6" s="2">
        <v>4</v>
      </c>
    </row>
    <row r="7" spans="1:4" ht="20.100000000000001" customHeight="1" x14ac:dyDescent="0.25">
      <c r="A7" s="4" t="s">
        <v>14</v>
      </c>
      <c r="B7" s="5" t="s">
        <v>27</v>
      </c>
      <c r="C7" s="2" t="s">
        <v>40</v>
      </c>
      <c r="D7" s="7"/>
    </row>
    <row r="8" spans="1:4" ht="20.100000000000001" customHeight="1" x14ac:dyDescent="0.25">
      <c r="A8" s="4" t="s">
        <v>15</v>
      </c>
      <c r="B8" s="5" t="s">
        <v>28</v>
      </c>
      <c r="C8" s="2" t="s">
        <v>41</v>
      </c>
      <c r="D8" s="7"/>
    </row>
    <row r="9" spans="1:4" ht="20.100000000000001" customHeight="1" x14ac:dyDescent="0.25">
      <c r="A9" s="4" t="s">
        <v>16</v>
      </c>
      <c r="B9" s="5" t="s">
        <v>29</v>
      </c>
      <c r="C9" s="2" t="s">
        <v>42</v>
      </c>
      <c r="D9" s="7"/>
    </row>
    <row r="10" spans="1:4" ht="20.100000000000001" customHeight="1" x14ac:dyDescent="0.25">
      <c r="A10" s="4" t="s">
        <v>17</v>
      </c>
      <c r="B10" s="5" t="s">
        <v>30</v>
      </c>
      <c r="C10" s="2" t="s">
        <v>42</v>
      </c>
      <c r="D10" s="7"/>
    </row>
    <row r="11" spans="1:4" ht="20.100000000000001" customHeight="1" x14ac:dyDescent="0.25">
      <c r="A11" s="4" t="s">
        <v>18</v>
      </c>
      <c r="B11" s="5" t="s">
        <v>31</v>
      </c>
      <c r="C11" s="2" t="s">
        <v>42</v>
      </c>
      <c r="D11" s="7"/>
    </row>
    <row r="12" spans="1:4" ht="20.100000000000001" customHeight="1" x14ac:dyDescent="0.25">
      <c r="A12" s="4" t="s">
        <v>19</v>
      </c>
      <c r="B12" s="5" t="s">
        <v>32</v>
      </c>
      <c r="C12" s="2" t="s">
        <v>42</v>
      </c>
      <c r="D12" s="7"/>
    </row>
    <row r="13" spans="1:4" ht="20.100000000000001" customHeight="1" x14ac:dyDescent="0.25">
      <c r="A13" s="4" t="s">
        <v>20</v>
      </c>
      <c r="B13" s="5" t="s">
        <v>33</v>
      </c>
      <c r="C13" s="2" t="s">
        <v>42</v>
      </c>
      <c r="D13" s="7"/>
    </row>
    <row r="14" spans="1:4" ht="20.100000000000001" customHeight="1" x14ac:dyDescent="0.25">
      <c r="A14" s="4" t="s">
        <v>21</v>
      </c>
      <c r="B14" s="5" t="s">
        <v>34</v>
      </c>
      <c r="C14" s="2" t="s">
        <v>42</v>
      </c>
      <c r="D14" s="7"/>
    </row>
    <row r="15" spans="1:4" ht="20.100000000000001" customHeight="1" x14ac:dyDescent="0.25">
      <c r="A15" s="4" t="s">
        <v>22</v>
      </c>
      <c r="B15" s="5" t="s">
        <v>35</v>
      </c>
      <c r="C15" s="2" t="s">
        <v>42</v>
      </c>
      <c r="D15" s="7"/>
    </row>
    <row r="16" spans="1:4" ht="20.100000000000001" customHeight="1" x14ac:dyDescent="0.25">
      <c r="A16" s="4" t="s">
        <v>23</v>
      </c>
      <c r="B16" s="5" t="s">
        <v>36</v>
      </c>
      <c r="C16" s="2" t="s">
        <v>42</v>
      </c>
      <c r="D16" s="7"/>
    </row>
    <row r="17" spans="1:4" ht="35.25" customHeight="1" x14ac:dyDescent="0.25">
      <c r="A17" s="22" t="s">
        <v>24</v>
      </c>
      <c r="B17" s="5" t="s">
        <v>37</v>
      </c>
      <c r="C17" s="2" t="s">
        <v>43</v>
      </c>
      <c r="D17" s="7"/>
    </row>
    <row r="18" spans="1:4" ht="20.100000000000001" customHeight="1" x14ac:dyDescent="0.25">
      <c r="A18" s="4"/>
      <c r="B18" s="5"/>
      <c r="C18" s="6"/>
      <c r="D18" s="7"/>
    </row>
    <row r="19" spans="1:4" ht="20.100000000000001" customHeight="1" x14ac:dyDescent="0.25">
      <c r="A19" s="4" t="s">
        <v>25</v>
      </c>
      <c r="B19" s="5" t="s">
        <v>38</v>
      </c>
      <c r="C19" s="2" t="s">
        <v>44</v>
      </c>
      <c r="D19" s="8"/>
    </row>
    <row r="20" spans="1:4" ht="20.100000000000001" customHeight="1" x14ac:dyDescent="0.25">
      <c r="A20" s="4" t="s">
        <v>26</v>
      </c>
      <c r="B20" s="5" t="s">
        <v>39</v>
      </c>
      <c r="C20" s="2" t="s">
        <v>43</v>
      </c>
      <c r="D20" s="7"/>
    </row>
  </sheetData>
  <mergeCells count="4">
    <mergeCell ref="A2:D2"/>
    <mergeCell ref="A4:A5"/>
    <mergeCell ref="B4:B5"/>
    <mergeCell ref="C4:C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H20"/>
  <sheetViews>
    <sheetView tabSelected="1" workbookViewId="0">
      <selection activeCell="F11" sqref="F11"/>
    </sheetView>
  </sheetViews>
  <sheetFormatPr defaultRowHeight="15" x14ac:dyDescent="0.25"/>
  <cols>
    <col min="1" max="1" width="40.7109375" customWidth="1"/>
    <col min="2" max="2" width="14.140625" customWidth="1"/>
    <col min="3" max="3" width="15.5703125" customWidth="1"/>
    <col min="4" max="4" width="17.5703125" customWidth="1"/>
  </cols>
  <sheetData>
    <row r="2" spans="1:8" ht="53.25" customHeight="1" x14ac:dyDescent="0.25">
      <c r="A2" s="25" t="s">
        <v>57</v>
      </c>
      <c r="B2" s="26"/>
      <c r="C2" s="26"/>
      <c r="D2" s="26"/>
    </row>
    <row r="4" spans="1:8" ht="15" customHeight="1" x14ac:dyDescent="0.25">
      <c r="A4" s="29" t="s">
        <v>10</v>
      </c>
      <c r="B4" s="29" t="s">
        <v>11</v>
      </c>
      <c r="C4" s="29" t="s">
        <v>12</v>
      </c>
      <c r="D4" s="19" t="s">
        <v>13</v>
      </c>
    </row>
    <row r="5" spans="1:8" x14ac:dyDescent="0.25">
      <c r="A5" s="30"/>
      <c r="B5" s="30"/>
      <c r="C5" s="30"/>
      <c r="D5" s="19" t="s">
        <v>47</v>
      </c>
    </row>
    <row r="6" spans="1:8" x14ac:dyDescent="0.25">
      <c r="A6" s="3">
        <v>1</v>
      </c>
      <c r="B6" s="2">
        <v>2</v>
      </c>
      <c r="C6" s="2">
        <v>3</v>
      </c>
      <c r="D6" s="2">
        <v>4</v>
      </c>
    </row>
    <row r="7" spans="1:8" ht="20.100000000000001" customHeight="1" x14ac:dyDescent="0.25">
      <c r="A7" s="4" t="s">
        <v>14</v>
      </c>
      <c r="B7" s="5" t="s">
        <v>27</v>
      </c>
      <c r="C7" s="2" t="s">
        <v>40</v>
      </c>
      <c r="D7" s="23">
        <v>10117.85</v>
      </c>
    </row>
    <row r="8" spans="1:8" ht="20.100000000000001" customHeight="1" x14ac:dyDescent="0.25">
      <c r="A8" s="4" t="s">
        <v>15</v>
      </c>
      <c r="B8" s="5" t="s">
        <v>28</v>
      </c>
      <c r="C8" s="2" t="s">
        <v>41</v>
      </c>
      <c r="D8" s="7">
        <f>D9</f>
        <v>15364.111589999997</v>
      </c>
    </row>
    <row r="9" spans="1:8" ht="20.100000000000001" customHeight="1" x14ac:dyDescent="0.25">
      <c r="A9" s="4" t="s">
        <v>16</v>
      </c>
      <c r="B9" s="5" t="s">
        <v>29</v>
      </c>
      <c r="C9" s="2" t="s">
        <v>42</v>
      </c>
      <c r="D9" s="7">
        <f>SUM(D10:D16)</f>
        <v>15364.111589999997</v>
      </c>
    </row>
    <row r="10" spans="1:8" ht="20.100000000000001" customHeight="1" x14ac:dyDescent="0.25">
      <c r="A10" s="4" t="s">
        <v>17</v>
      </c>
      <c r="B10" s="5" t="s">
        <v>30</v>
      </c>
      <c r="C10" s="2" t="s">
        <v>42</v>
      </c>
      <c r="D10" s="7">
        <f>2269.07/1000</f>
        <v>2.2690700000000001</v>
      </c>
    </row>
    <row r="11" spans="1:8" ht="20.100000000000001" customHeight="1" x14ac:dyDescent="0.25">
      <c r="A11" s="4" t="s">
        <v>18</v>
      </c>
      <c r="B11" s="5" t="s">
        <v>31</v>
      </c>
      <c r="C11" s="2" t="s">
        <v>42</v>
      </c>
      <c r="D11" s="7">
        <f>(1153125+352856.25)/1000</f>
        <v>1505.98125</v>
      </c>
    </row>
    <row r="12" spans="1:8" ht="20.100000000000001" customHeight="1" x14ac:dyDescent="0.25">
      <c r="A12" s="4" t="s">
        <v>19</v>
      </c>
      <c r="B12" s="5" t="s">
        <v>32</v>
      </c>
      <c r="C12" s="2" t="s">
        <v>42</v>
      </c>
      <c r="D12" s="7">
        <f>9420015/1000</f>
        <v>9420.0149999999994</v>
      </c>
    </row>
    <row r="13" spans="1:8" ht="20.100000000000001" customHeight="1" x14ac:dyDescent="0.25">
      <c r="A13" s="4" t="s">
        <v>20</v>
      </c>
      <c r="B13" s="5" t="s">
        <v>33</v>
      </c>
      <c r="C13" s="2" t="s">
        <v>42</v>
      </c>
      <c r="D13" s="7">
        <v>0</v>
      </c>
      <c r="H13" t="s">
        <v>58</v>
      </c>
    </row>
    <row r="14" spans="1:8" ht="20.100000000000001" customHeight="1" x14ac:dyDescent="0.25">
      <c r="A14" s="4" t="s">
        <v>21</v>
      </c>
      <c r="B14" s="5" t="s">
        <v>34</v>
      </c>
      <c r="C14" s="2" t="s">
        <v>42</v>
      </c>
      <c r="D14" s="7">
        <v>0</v>
      </c>
    </row>
    <row r="15" spans="1:8" ht="20.100000000000001" customHeight="1" x14ac:dyDescent="0.25">
      <c r="A15" s="4" t="s">
        <v>22</v>
      </c>
      <c r="B15" s="5" t="s">
        <v>35</v>
      </c>
      <c r="C15" s="2" t="s">
        <v>42</v>
      </c>
      <c r="D15" s="7">
        <v>812.80899999999997</v>
      </c>
    </row>
    <row r="16" spans="1:8" ht="20.100000000000001" customHeight="1" x14ac:dyDescent="0.25">
      <c r="A16" s="4" t="s">
        <v>23</v>
      </c>
      <c r="B16" s="5" t="s">
        <v>36</v>
      </c>
      <c r="C16" s="2" t="s">
        <v>42</v>
      </c>
      <c r="D16" s="7">
        <f>(45898+110000+740062.59+1169354.16+1557722.52)/1000</f>
        <v>3623.0372699999998</v>
      </c>
    </row>
    <row r="17" spans="1:4" ht="35.25" customHeight="1" x14ac:dyDescent="0.25">
      <c r="A17" s="22" t="s">
        <v>24</v>
      </c>
      <c r="B17" s="5" t="s">
        <v>37</v>
      </c>
      <c r="C17" s="2" t="s">
        <v>43</v>
      </c>
      <c r="D17" s="7">
        <v>2</v>
      </c>
    </row>
    <row r="18" spans="1:4" ht="18.75" customHeight="1" x14ac:dyDescent="0.25">
      <c r="A18" s="4"/>
      <c r="B18" s="5"/>
      <c r="C18" s="6"/>
      <c r="D18" s="7"/>
    </row>
    <row r="19" spans="1:4" ht="20.100000000000001" customHeight="1" x14ac:dyDescent="0.25">
      <c r="A19" s="4" t="s">
        <v>25</v>
      </c>
      <c r="B19" s="5" t="s">
        <v>38</v>
      </c>
      <c r="C19" s="2" t="s">
        <v>44</v>
      </c>
      <c r="D19" s="8">
        <v>13.813000000000001</v>
      </c>
    </row>
    <row r="20" spans="1:4" ht="20.100000000000001" customHeight="1" x14ac:dyDescent="0.25">
      <c r="A20" s="4" t="s">
        <v>26</v>
      </c>
      <c r="B20" s="5" t="s">
        <v>39</v>
      </c>
      <c r="C20" s="2" t="s">
        <v>43</v>
      </c>
      <c r="D20" s="7">
        <v>0</v>
      </c>
    </row>
  </sheetData>
  <mergeCells count="4">
    <mergeCell ref="A2:D2"/>
    <mergeCell ref="A4:A5"/>
    <mergeCell ref="B4:B5"/>
    <mergeCell ref="C4:C5"/>
  </mergeCells>
  <pageMargins left="0.31496062992125984" right="0.31496062992125984" top="0.55118110236220474" bottom="0.55118110236220474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3</vt:i4>
      </vt:variant>
    </vt:vector>
  </HeadingPairs>
  <TitlesOfParts>
    <vt:vector size="9" baseType="lpstr">
      <vt:lpstr>П1</vt:lpstr>
      <vt:lpstr>П2б план15</vt:lpstr>
      <vt:lpstr>П2б факт15</vt:lpstr>
      <vt:lpstr>П2б план16</vt:lpstr>
      <vt:lpstr>П2б факт16</vt:lpstr>
      <vt:lpstr>П2б план17</vt:lpstr>
      <vt:lpstr>П1!Область_печати</vt:lpstr>
      <vt:lpstr>'П2б план15'!Область_печати</vt:lpstr>
      <vt:lpstr>'П2б план17'!Область_печати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2016-12-28T03:28:03Z</dcterms:modified>
</cp:coreProperties>
</file>