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ПЛП (PLP-NSO.RU)\05.Дополнительные материалы\2018\2018_10_02\Инфа\1\"/>
    </mc:Choice>
  </mc:AlternateContent>
  <xr:revisionPtr revIDLastSave="0" documentId="8_{FCFD6EF5-A3ED-46A8-8DBD-9805996F9429}" xr6:coauthVersionLast="36" xr6:coauthVersionMax="36" xr10:uidLastSave="{00000000-0000-0000-0000-000000000000}"/>
  <bookViews>
    <workbookView xWindow="0" yWindow="0" windowWidth="15285" windowHeight="8475" tabRatio="880" activeTab="19" xr2:uid="{00000000-000D-0000-FFFF-FFFF00000000}"/>
  </bookViews>
  <sheets>
    <sheet name="Инструкция" sheetId="1091" r:id="rId1"/>
    <sheet name="modInstruction" sheetId="1092" state="veryHidden" r:id="rId2"/>
    <sheet name="TECHSHEET" sheetId="968" state="veryHidden" r:id="rId3"/>
    <sheet name="PLAN1X_LIST_ORG" sheetId="953" state="veryHidden" r:id="rId4"/>
    <sheet name="UNREG_LIST_ORG" sheetId="1124" state="veryHidden" r:id="rId5"/>
    <sheet name="PLAN1X_ORG_DATA" sheetId="1123" state="veryHidden" r:id="rId6"/>
    <sheet name="REESTR_ORG" sheetId="277" state="veryHidden" r:id="rId7"/>
    <sheet name="REESTR_MO" sheetId="1116" state="veryHidden" r:id="rId8"/>
    <sheet name="REESTR_LOCATION" sheetId="1117" state="veryHidden" r:id="rId9"/>
    <sheet name="AUTHORISATION" sheetId="1118" state="veryHidden" r:id="rId10"/>
    <sheet name="OKTMO_HISTORY" sheetId="1126" state="veryHidden" r:id="rId11"/>
    <sheet name="RPT_STATISTICS" sheetId="1113" state="veryHidden" r:id="rId12"/>
    <sheet name="DICTIONARIES" sheetId="1119" state="veryHidden" r:id="rId13"/>
    <sheet name="modGetGeoBase" sheetId="1094" state="veryHidden" r:id="rId14"/>
    <sheet name="Лог обновления" sheetId="1093" state="veryHidden" r:id="rId15"/>
    <sheet name="modInfo" sheetId="1112" state="veryHidden" r:id="rId16"/>
    <sheet name="modHelp" sheetId="1114" state="veryHidden" r:id="rId17"/>
    <sheet name="modCommonProcedures" sheetId="1115" state="veryHidden" r:id="rId18"/>
    <sheet name="Титульный" sheetId="936" r:id="rId19"/>
    <sheet name="Отпуск ТЭ" sheetId="1109" r:id="rId20"/>
    <sheet name="Комментарии" sheetId="997" r:id="rId21"/>
    <sheet name="Проверка" sheetId="157" r:id="rId22"/>
    <sheet name="modVLDIntegrityProv" sheetId="1076" state="veryHidden" r:id="rId23"/>
    <sheet name="modRequestSpecificData" sheetId="1120" state="veryHidden" r:id="rId24"/>
    <sheet name="modRequestReestrData" sheetId="1121" state="veryHidden" r:id="rId25"/>
    <sheet name="modfrmReportMode" sheetId="1122" state="veryHidden" r:id="rId26"/>
    <sheet name="modSheetTitle" sheetId="980" state="veryHidden" r:id="rId27"/>
    <sheet name="modfrmRegion" sheetId="983" state="veryHidden" r:id="rId28"/>
    <sheet name="modfrmReestr" sheetId="1030" state="veryHidden" r:id="rId29"/>
    <sheet name="modUpdTemplMain" sheetId="849" state="veryHidden" r:id="rId30"/>
    <sheet name="modfrmCheckUpdates" sheetId="850" state="veryHidden" r:id="rId31"/>
    <sheet name="modIHLCommandBar" sheetId="922" state="veryHidden" r:id="rId32"/>
  </sheets>
  <definedNames>
    <definedName name="_xlnm._FilterDatabase" localSheetId="21" hidden="1">Проверка!$E$11:$H$11</definedName>
    <definedName name="ACTIVITY_COULD_BE_UNLOCKED">DICTIONARIES!$B$45</definedName>
    <definedName name="anscount" hidden="1">1</definedName>
    <definedName name="ATH_SCHEME">TECHSHEET!$S$3</definedName>
    <definedName name="AUTHORISATION_RANGE">AUTHORISATION!$A$2</definedName>
    <definedName name="chkGetUpdatesValue">Инструкция!$AA$95</definedName>
    <definedName name="chkNoUpdatesValue">Инструкция!$AA$97</definedName>
    <definedName name="code">Инструкция!$B$2</definedName>
    <definedName name="DATA_SOURCE">Титульный!$H$20</definedName>
    <definedName name="DEVIATION_REASON">Титульный!$H$70</definedName>
    <definedName name="DEVIATION_REASON_LIST">DICTIONARIES!$B$2:$B$44</definedName>
    <definedName name="DEVIATION_URL">Титульный!$H$72</definedName>
    <definedName name="DNS">TECHSHEET!$I$2</definedName>
    <definedName name="ETO_STATUS">Титульный!$H$29</definedName>
    <definedName name="F46_DICTIONARY_LIST">DICTIONARIES!$A$2:$D$69</definedName>
    <definedName name="FIL_ID">Титульный!$O$24</definedName>
    <definedName name="FirstLine">Инструкция!$A$6</definedName>
    <definedName name="GEO_BASE_REGION">TECHSHEET!$C$87</definedName>
    <definedName name="HEATING_MONTH">Титульный!$H$12</definedName>
    <definedName name="HEATING_PERIOD">TECHSHEET!$G$7:$G$11</definedName>
    <definedName name="INN">Титульный!$H$25</definedName>
    <definedName name="INN_ID">Титульный!$O$25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IpGeoBaseRegions">TECHSHEET!$C$1:$C$86</definedName>
    <definedName name="ISSUE_COMMENTS_AREA">'Отпуск ТЭ'!$R$15:$R$89</definedName>
    <definedName name="ISSUE_CST_NEGATIVE_AREA">'Отпуск ТЭ'!$P$15:$P$89</definedName>
    <definedName name="ISSUE_HORISONTAL_AREA">'Отпуск ТЭ'!$D$13:$DZ$13</definedName>
    <definedName name="ISSUE_HOT_WATER_AREA">'Отпуск ТЭ'!$I$15:$P$51</definedName>
    <definedName name="ISSUE_MAIN_AREA">'Отпуск ТЭ'!$I$15:$P$130</definedName>
    <definedName name="ISSUE_STEAM_AREA">'Отпуск ТЭ'!$I$53:$P$89</definedName>
    <definedName name="ISSUE_UI_STEAM_TOTAL">'Отпуск ТЭ'!$I$89</definedName>
    <definedName name="ISSUE_UI_WATER_TOTAL">'Отпуск ТЭ'!$I$51</definedName>
    <definedName name="ISSUE_VERTICAL_AREA">'Отпуск ТЭ'!$H$13:$H$130</definedName>
    <definedName name="ISSUE_VLM_NEGATIVE_AREA">'Отпуск ТЭ'!$L$15:$L$89</definedName>
    <definedName name="JUSTIFICATION_SAMPLE_URL">TECHSHEET!$I$38</definedName>
    <definedName name="JUSTIFICATION_URL">Титульный!$H$60</definedName>
    <definedName name="KPP">Титульный!$H$26</definedName>
    <definedName name="KPP_ID">Титульный!$O$26</definedName>
    <definedName name="LastUpdateDate_INDICATORS">Титульный!$E$58</definedName>
    <definedName name="LastUpdateDate_MO">Титульный!$E$55</definedName>
    <definedName name="LastUpdateDate_ORG">Титульный!$E$56</definedName>
    <definedName name="LastUpdateDate_PLAN_PREV">Титульный!$E$57:$E$57</definedName>
    <definedName name="LIST_MR_MO_OKTMO">REESTR_MO!$A$2:$D$491</definedName>
    <definedName name="LIST_OKTMO_HISTORY">OKTMO_HISTORY!$A$2:$D$491</definedName>
    <definedName name="LIST_ORG_WARM">REESTR_ORG!$BI$2:$BY$608</definedName>
    <definedName name="LOGIN">TECHSHEET!$S$1</definedName>
    <definedName name="MANDATORY_FIELDS">Титульный!$H$7,Титульный!$H$9:$H$10,Титульный!$H$12,Титульный!$H$15:$H$18,Титульный!$H$23:$H$30,Титульный!$H$34,Титульный!$H$36,Титульный!$H$41:$H$42,Титульный!$H$44:$H$45,Титульный!$H$47:$H$48,Титульный!$H$50:$H$53</definedName>
    <definedName name="MAX_PRICE">DICTIONARIES!$B$46</definedName>
    <definedName name="MIN_PRICE">DICTIONARIES!$B$47</definedName>
    <definedName name="MO">Титульный!$H$16</definedName>
    <definedName name="MO_LIST_10">REESTR_MO!$B$66:$B$79</definedName>
    <definedName name="MO_LIST_11">REESTR_MO!$B$80:$B$94</definedName>
    <definedName name="MO_LIST_12">REESTR_MO!$B$95:$B$115</definedName>
    <definedName name="MO_LIST_13">REESTR_MO!$B$116:$B$128</definedName>
    <definedName name="MO_LIST_14">REESTR_MO!$B$129:$B$140</definedName>
    <definedName name="MO_LIST_15">REESTR_MO!$B$141:$B$153</definedName>
    <definedName name="MO_LIST_16">REESTR_MO!$B$154:$B$170</definedName>
    <definedName name="MO_LIST_17">REESTR_MO!$B$171:$B$181</definedName>
    <definedName name="MO_LIST_18">REESTR_MO!$B$182:$B$201</definedName>
    <definedName name="MO_LIST_19">REESTR_MO!$B$202:$B$220</definedName>
    <definedName name="MO_LIST_2">REESTR_MO!$B$2:$B$11</definedName>
    <definedName name="MO_LIST_20">REESTR_MO!$B$221:$B$237</definedName>
    <definedName name="MO_LIST_21">REESTR_MO!$B$238:$B$255</definedName>
    <definedName name="MO_LIST_22">REESTR_MO!$B$256:$B$268</definedName>
    <definedName name="MO_LIST_23">REESTR_MO!$B$269:$B$280</definedName>
    <definedName name="MO_LIST_24">REESTR_MO!$B$281:$B$299</definedName>
    <definedName name="MO_LIST_25">REESTR_MO!$B$300:$B$321</definedName>
    <definedName name="MO_LIST_26">REESTR_MO!$B$322</definedName>
    <definedName name="MO_LIST_27">REESTR_MO!$B$323:$B$335</definedName>
    <definedName name="MO_LIST_28">REESTR_MO!$B$336:$B$351</definedName>
    <definedName name="MO_LIST_29">REESTR_MO!$B$352:$B$374</definedName>
    <definedName name="MO_LIST_3">REESTR_MO!$B$12:$B$24</definedName>
    <definedName name="MO_LIST_30">REESTR_MO!$B$375:$B$397</definedName>
    <definedName name="MO_LIST_31">REESTR_MO!$B$398:$B$414</definedName>
    <definedName name="MO_LIST_32">REESTR_MO!$B$415:$B$428</definedName>
    <definedName name="MO_LIST_33">REESTR_MO!$B$429:$B$443</definedName>
    <definedName name="MO_LIST_34">REESTR_MO!$B$444:$B$458</definedName>
    <definedName name="MO_LIST_35">REESTR_MO!$B$459:$B$476</definedName>
    <definedName name="MO_LIST_36">REESTR_MO!$B$477:$B$491</definedName>
    <definedName name="MO_LIST_4">REESTR_MO!$B$25:$B$40</definedName>
    <definedName name="MO_LIST_5">REESTR_MO!$B$41:$B$61</definedName>
    <definedName name="MO_LIST_6">REESTR_MO!$B$62</definedName>
    <definedName name="MO_LIST_7">REESTR_MO!$B$63</definedName>
    <definedName name="MO_LIST_8">REESTR_MO!$B$64</definedName>
    <definedName name="MO_LIST_9">REESTR_MO!$B$65</definedName>
    <definedName name="MONTH">Титульный!$H$10</definedName>
    <definedName name="MONTH_LIST">TECHSHEET!$K$2:$K$14</definedName>
    <definedName name="MONTH_SEQUENCE">Титульный!$O$10</definedName>
    <definedName name="MONTH_VS_SEQUENCE_LIST">TECHSHEET!$K$2:$L$14</definedName>
    <definedName name="MR">Титульный!$H$15</definedName>
    <definedName name="MR_LIST">REESTR_MO!$E$2:$E$36</definedName>
    <definedName name="OKPO">Титульный!$H$27</definedName>
    <definedName name="OKTMO">Титульный!$H$17</definedName>
    <definedName name="OKTMO_COULD_BE_UNLOCKED">DICTIONARIES!$B$48</definedName>
    <definedName name="OKTMO_HISTORY_VS_TYPE_LIST">OKTMO_HISTORY!$C$2:$D$491</definedName>
    <definedName name="OKTMO_ID">Титульный!$O$17</definedName>
    <definedName name="OKTMO_TYPE">Титульный!$H$18</definedName>
    <definedName name="OKTMO_VS_TYPE_LIST">REESTR_MO!$C$2:$D$491</definedName>
    <definedName name="ORG">Титульный!$H$23</definedName>
    <definedName name="ORG_DATA_AREA">Титульный!$H$23:$H$26</definedName>
    <definedName name="ORG_END_DATE">TECHSHEET!$P$6</definedName>
    <definedName name="ORG_START_DATE">TECHSHEET!$P$5</definedName>
    <definedName name="OVERDUE_INTERVAL">Титульный!$H$66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ASSWORD">TECHSHEET!$S$2</definedName>
    <definedName name="PERIOD">TECHSHEET!$P$2</definedName>
    <definedName name="PLAN1X_AUTHORISATION_RANGE">AUTHORISATION!$A$2</definedName>
    <definedName name="PLAN1X_LIST_ORG_RANGE">PLAN1X_LIST_ORG!$A$2:$Q$581</definedName>
    <definedName name="PLAN1X_ORG_DATA_RANGE">PLAN1X_ORG_DATA!$A$2:$CS$2</definedName>
    <definedName name="PLN_BDG_CONSISTENCY_AREA">'Отпуск ТЭ'!$CB$98:$CE$98</definedName>
    <definedName name="PLN_BDG_DEVIATION_VALUE">DICTIONARIES!$B$49</definedName>
    <definedName name="PLN_COST_BLOCK_MARKER">'Отпуск ТЭ'!$BN$4:$BZ$4</definedName>
    <definedName name="PLN_DATA_AREA">'Отпуск ТЭ'!$AS$92:$BL$108</definedName>
    <definedName name="PLN_DATA_AREA_MAP">'Отпуск ТЭ'!$AS$110:$BL$126</definedName>
    <definedName name="PLN_LIMIT_DEVIATION_VALUE">DICTIONARIES!$B$50</definedName>
    <definedName name="PLN_OTH_CONSISTENCY_AREA">'Отпуск ТЭ'!$CB$92:$CE$92</definedName>
    <definedName name="PLN_OTH_DEVIATION_VALUE">DICTIONARIES!$B$51</definedName>
    <definedName name="PLN_OWN_CONSISTENCY_AREA">'Отпуск ТЭ'!$CB$105:$CE$105</definedName>
    <definedName name="PLN_OWN_DEVIATION_VALUE">DICTIONARIES!$B$52</definedName>
    <definedName name="PLN_PPL_CONSISTENCY_AREA">'Отпуск ТЭ'!$CB$93:$CE$93</definedName>
    <definedName name="PLN_PPL_DEVIATION_VALUE">DICTIONARIES!$B$53</definedName>
    <definedName name="PLN_RSL_CONSISTENCY_AREA">'Отпуск ТЭ'!$CB$102:$CE$102</definedName>
    <definedName name="PLN_RSL_DEVIATION_VALUE">DICTIONARIES!$B$54</definedName>
    <definedName name="PLN_TARIFF_BLOCK_MARKER">'Отпуск ТЭ'!$AS$4:$AX$4</definedName>
    <definedName name="PLN_VOLUME_BLOCK_MARKER">'Отпуск ТЭ'!$AZ$4:$BL$4</definedName>
    <definedName name="PREVIOUS_DATA_BLOCK">'Отпуск ТЭ'!$T$15:$AQ$130</definedName>
    <definedName name="PROT_22">P3_PROT_22,P4_PROT_22,P5_PROT_22</definedName>
    <definedName name="PROTECT_MARKER">TECHSHEET!$N$2</definedName>
    <definedName name="PROXY_ADDRESS">Инструкция!$R$104</definedName>
    <definedName name="PROXY_PORT">Инструкция!$R$105</definedName>
    <definedName name="REGION">TECHSHEET!$A$1:$A$86</definedName>
    <definedName name="REGION_NAME">Титульный!$H$7</definedName>
    <definedName name="REPORT_BDG_CONSISTENCY_STATUS">DICTIONARIES!$B$55</definedName>
    <definedName name="REPORT_EXISTENCE_STATUS">DICTIONARIES!$B$56</definedName>
    <definedName name="REPORT_MODE">Титульный!$O$4</definedName>
    <definedName name="REPORT_MONTH_ABSENCE">DICTIONARIES!$B$57</definedName>
    <definedName name="REPORT_OTH_CONSISTENCY_STATUS">DICTIONARIES!$B$58</definedName>
    <definedName name="REPORT_OVERDUE_INTERVAL">DICTIONARIES!$B$59</definedName>
    <definedName name="REPORT_OWN_CONSISTENCY_STATUS">DICTIONARIES!$B$60</definedName>
    <definedName name="REPORT_PPL_CONSISTENCY_STATUS">DICTIONARIES!$B$61</definedName>
    <definedName name="REPORT_RSL_CONSISTENCY_STATUS">DICTIONARIES!$B$62</definedName>
    <definedName name="REPORT_YEAR_CONSISTENCY_STATUS">DICTIONARIES!$B$63</definedName>
    <definedName name="REPORT_YEAR_LESS_MONTH_STATUS">DICTIONARIES!$B$64</definedName>
    <definedName name="RETAIN_PASSWORD">TECHSHEET!$S$4</definedName>
    <definedName name="RPT_AREA_APR">'Отпуск ТЭ'!$Z$15:$AA$130</definedName>
    <definedName name="RPT_AREA_AUG">'Отпуск ТЭ'!$AH$15:$AI$130</definedName>
    <definedName name="RPT_AREA_DEC">'Отпуск ТЭ'!$AP$15:$AQ$130</definedName>
    <definedName name="RPT_AREA_FEB">'Отпуск ТЭ'!$V$15:$W$130</definedName>
    <definedName name="RPT_AREA_JAN">'Отпуск ТЭ'!$T$15:$U$130</definedName>
    <definedName name="RPT_AREA_JUL">'Отпуск ТЭ'!$AF$15:$AG$130</definedName>
    <definedName name="RPT_AREA_JUN">'Отпуск ТЭ'!$AD$15:$AE$130</definedName>
    <definedName name="RPT_AREA_MAR">'Отпуск ТЭ'!$X$15:$Y$130</definedName>
    <definedName name="RPT_AREA_MAY">'Отпуск ТЭ'!$AB$15:$AC$130</definedName>
    <definedName name="RPT_AREA_NOV">'Отпуск ТЭ'!$AN$15:$AO$130</definedName>
    <definedName name="RPT_AREA_OCT">'Отпуск ТЭ'!$AL$15:$AM$130</definedName>
    <definedName name="RPT_AREA_SEP">'Отпуск ТЭ'!$AJ$15:$AK$130</definedName>
    <definedName name="RPT_BLOCK_MARKER">'Отпуск ТЭ'!$T$4:$AQ$4</definedName>
    <definedName name="RPT_EXISTENCE_ALLOW_AREA">'Отпуск ТЭ'!$DM$9:$DX$9</definedName>
    <definedName name="RPT_EXISTENCE_VALIDATE_AREA">'Отпуск ТЭ'!$DM$11:$DX$11</definedName>
    <definedName name="RPT_META_AREA">'Отпуск ТЭ'!$T$4:$AQ$5</definedName>
    <definedName name="RPT_STATISTICS_RANGE">RPT_STATISTICS!$A$2:$M$7</definedName>
    <definedName name="RPT_STATUS_APR">'Отпуск ТЭ'!$AA$4</definedName>
    <definedName name="RPT_STATUS_AUG">'Отпуск ТЭ'!$AI$4</definedName>
    <definedName name="RPT_STATUS_DEC">'Отпуск ТЭ'!$AQ$4</definedName>
    <definedName name="RPT_STATUS_FEB">'Отпуск ТЭ'!$W$4</definedName>
    <definedName name="RPT_STATUS_JAN">'Отпуск ТЭ'!$U$4</definedName>
    <definedName name="RPT_STATUS_JUL">'Отпуск ТЭ'!$AG$4</definedName>
    <definedName name="RPT_STATUS_JUN">'Отпуск ТЭ'!$AE$4</definedName>
    <definedName name="RPT_STATUS_MAR">'Отпуск ТЭ'!$Y$4</definedName>
    <definedName name="RPT_STATUS_MAY">'Отпуск ТЭ'!$AC$4</definedName>
    <definedName name="RPT_STATUS_NOV">'Отпуск ТЭ'!$AO$4</definedName>
    <definedName name="RPT_STATUS_OCT">'Отпуск ТЭ'!$AM$4</definedName>
    <definedName name="RPT_STATUS_SEP">'Отпуск ТЭ'!$AK$4</definedName>
    <definedName name="RPT_STEAM_STATISTICS_AREA">'Отпуск ТЭ'!$T$89:$AQ$89</definedName>
    <definedName name="RPT_WATER_STATISTICS_AREA">'Отпуск ТЭ'!$T$51:$AQ$51</definedName>
    <definedName name="RST_ORG_ID">Титульный!$H$21</definedName>
    <definedName name="SAPBEXrevision" hidden="1">1</definedName>
    <definedName name="SAPBEXsysID" hidden="1">"BW2"</definedName>
    <definedName name="SAPBEXwbID" hidden="1">"479GSPMTNK9HM4ZSIVE5K2SH6"</definedName>
    <definedName name="SAX_PARSER_FEATURE">TECHSHEET!$I$15</definedName>
    <definedName name="SETTING_SAVE_AS_XLSB">Титульный!$H$64</definedName>
    <definedName name="SPECIFIC_STATUS_COULD_BE_CHANGED">DICTIONARIES!$B$65</definedName>
    <definedName name="STEAM_YEAR_CONSISTENCY_AREA">'Отпуск ТЭ'!$DG$89:$DJ$89</definedName>
    <definedName name="SUBSIDIARY">Титульный!$H$24</definedName>
    <definedName name="SUBSIDIARY_COULD_BE_UNLOCKED">DICTIONARIES!$B$66</definedName>
    <definedName name="SUBSIDIARY_LIST">DICTIONARIES!$B$69</definedName>
    <definedName name="TARIFF_COULD_BE_CHANGED">DICTIONARIES!$B$67</definedName>
    <definedName name="TAX_SYSTEM_LIST">TECHSHEET!$G$15:$G$20</definedName>
    <definedName name="TF">Титульный!$H$30</definedName>
    <definedName name="TOTAL_ISSUE_IS_NEGATIVE">DICTIONARIES!$B$68</definedName>
    <definedName name="UNREG_MARKER">Титульный!$H$36</definedName>
    <definedName name="UPDATE_INDICATORS_MARKER">Титульный!$E$4</definedName>
    <definedName name="UpdStatus">Инструкция!$AA$1</definedName>
    <definedName name="USE_DNS_SERVICE">Инструкция!$R$41</definedName>
    <definedName name="USE_PROXY_SETTING">Инструкция!$R$103:$Y$103</definedName>
    <definedName name="VDET">Титульный!$H$28</definedName>
    <definedName name="VDET_END_DATE">TECHSHEET!$P$10</definedName>
    <definedName name="VDET_ID">Титульный!$O$28</definedName>
    <definedName name="VDET_LIST">TECHSHEET!$G$24:$G$36</definedName>
    <definedName name="VDET_START_DATE">TECHSHEET!$P$9</definedName>
    <definedName name="version">Инструкция!$B$3</definedName>
    <definedName name="WATER_YEAR_CONSISTENCY_AREA">'Отпуск ТЭ'!$DG$51:$DJ$51</definedName>
    <definedName name="XML_AUTHORISATION_TAG_NAMES">TECHSHEET!$I$42</definedName>
    <definedName name="XML_DICTIONARIES_TAG_NAMES">TECHSHEET!$E$142:$E$145</definedName>
    <definedName name="XML_MR_MO_OKTMO_LIST_TAG_NAMES">TECHSHEET!$I$6:$I$11</definedName>
    <definedName name="XML_OKTMO_HISTORY_LIST_TAG_NAMES">TECHSHEET!$I$46:$I$49</definedName>
    <definedName name="XML_ORG_LIST_TAG_NAMES">TECHSHEET!$I$19:$I$34</definedName>
    <definedName name="XML_PLAN1X_HEAT_LIST_ORG_TAG_NAMES">TECHSHEET!$E$2:$E$18</definedName>
    <definedName name="XML_PLAN1X_HEAT_ORG_DATA_TAG_NAMES">TECHSHEET!$E$42:$E$138</definedName>
    <definedName name="XML_RPT_STATISTICS_TAG_NAMES">TECHSHEET!$E$149:$E$161</definedName>
    <definedName name="XML_UNREG_HEAT_LIST_ORG_TAG_NAMES">TECHSHEET!$E$22:$E$38</definedName>
    <definedName name="YEAR">Титульный!$H$9</definedName>
    <definedName name="YES_NO">TECHSHEET!$G$2:$G$3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4" i="1109" l="1"/>
  <c r="E32" i="936" l="1"/>
  <c r="BY98" i="1109"/>
  <c r="BX98" i="1109"/>
  <c r="BW98" i="1109"/>
  <c r="BV98" i="1109"/>
  <c r="BU98" i="1109"/>
  <c r="BT98" i="1109"/>
  <c r="H18" i="936"/>
  <c r="DX10" i="1109"/>
  <c r="DW10" i="1109"/>
  <c r="DV10" i="1109"/>
  <c r="DU10" i="1109"/>
  <c r="DT10" i="1109"/>
  <c r="DS10" i="1109"/>
  <c r="DR10" i="1109"/>
  <c r="DQ10" i="1109"/>
  <c r="DP10" i="1109"/>
  <c r="DO10" i="1109"/>
  <c r="DN10" i="1109"/>
  <c r="DM10" i="1109"/>
  <c r="O10" i="936"/>
  <c r="CZ92" i="1109" s="1"/>
  <c r="DH89" i="1109"/>
  <c r="DG89" i="1109"/>
  <c r="DH51" i="1109"/>
  <c r="DG51" i="1109"/>
  <c r="AS107" i="1109"/>
  <c r="AS106" i="1109"/>
  <c r="AV107" i="1109"/>
  <c r="AV106" i="1109"/>
  <c r="AV92" i="1109"/>
  <c r="AV93" i="1109"/>
  <c r="AV98" i="1109"/>
  <c r="AV102" i="1109"/>
  <c r="AS102" i="1109"/>
  <c r="AS98" i="1109"/>
  <c r="AS93" i="1109"/>
  <c r="AS92" i="1109"/>
  <c r="P105" i="1076"/>
  <c r="O105" i="1076"/>
  <c r="N105" i="1076"/>
  <c r="L105" i="1076"/>
  <c r="K105" i="1076"/>
  <c r="J105" i="1076"/>
  <c r="P103" i="1076"/>
  <c r="O103" i="1076"/>
  <c r="N103" i="1076"/>
  <c r="L103" i="1076"/>
  <c r="K103" i="1076"/>
  <c r="J103" i="1076"/>
  <c r="P102" i="1076"/>
  <c r="O102" i="1076"/>
  <c r="N102" i="1076"/>
  <c r="L102" i="1076"/>
  <c r="K102" i="1076"/>
  <c r="J102" i="1076"/>
  <c r="P98" i="1076"/>
  <c r="O98" i="1076"/>
  <c r="N98" i="1076"/>
  <c r="L98" i="1076"/>
  <c r="K98" i="1076"/>
  <c r="J98" i="1076"/>
  <c r="P97" i="1076"/>
  <c r="O97" i="1076"/>
  <c r="N97" i="1076"/>
  <c r="L97" i="1076"/>
  <c r="K97" i="1076"/>
  <c r="J97" i="1076"/>
  <c r="P96" i="1076"/>
  <c r="O96" i="1076"/>
  <c r="N96" i="1076"/>
  <c r="L96" i="1076"/>
  <c r="K96" i="1076"/>
  <c r="J96" i="1076"/>
  <c r="P92" i="1076"/>
  <c r="O92" i="1076"/>
  <c r="N92" i="1076"/>
  <c r="L92" i="1076"/>
  <c r="K92" i="1076"/>
  <c r="J92" i="1076"/>
  <c r="M85" i="1076"/>
  <c r="I85" i="1076"/>
  <c r="M83" i="1076"/>
  <c r="I83" i="1076"/>
  <c r="M82" i="1076"/>
  <c r="I82" i="1076"/>
  <c r="M78" i="1076"/>
  <c r="I78" i="1076"/>
  <c r="M77" i="1076"/>
  <c r="I77" i="1076"/>
  <c r="M76" i="1076"/>
  <c r="I76" i="1076"/>
  <c r="P73" i="1076"/>
  <c r="O73" i="1076"/>
  <c r="O86" i="1076" s="1"/>
  <c r="N73" i="1076"/>
  <c r="N86" i="1076" s="1"/>
  <c r="L73" i="1076"/>
  <c r="L86" i="1076" s="1"/>
  <c r="K73" i="1076"/>
  <c r="J73" i="1076"/>
  <c r="J87" i="1076" s="1"/>
  <c r="M72" i="1076"/>
  <c r="I72" i="1076"/>
  <c r="M67" i="1076"/>
  <c r="I67" i="1076"/>
  <c r="M65" i="1076"/>
  <c r="I65" i="1076"/>
  <c r="M64" i="1076"/>
  <c r="I64" i="1076"/>
  <c r="M60" i="1076"/>
  <c r="I60" i="1076"/>
  <c r="M59" i="1076"/>
  <c r="I59" i="1076"/>
  <c r="M58" i="1076"/>
  <c r="I58" i="1076"/>
  <c r="P55" i="1076"/>
  <c r="P70" i="1076" s="1"/>
  <c r="O55" i="1076"/>
  <c r="O70" i="1076" s="1"/>
  <c r="N55" i="1076"/>
  <c r="N68" i="1076" s="1"/>
  <c r="L55" i="1076"/>
  <c r="L68" i="1076" s="1"/>
  <c r="K55" i="1076"/>
  <c r="K70" i="1076" s="1"/>
  <c r="J55" i="1076"/>
  <c r="J69" i="1076" s="1"/>
  <c r="M54" i="1076"/>
  <c r="I54" i="1076"/>
  <c r="M47" i="1076"/>
  <c r="I47" i="1076"/>
  <c r="M45" i="1076"/>
  <c r="I45" i="1076"/>
  <c r="M44" i="1076"/>
  <c r="I44" i="1076"/>
  <c r="M40" i="1076"/>
  <c r="I40" i="1076"/>
  <c r="M39" i="1076"/>
  <c r="I39" i="1076"/>
  <c r="M38" i="1076"/>
  <c r="I38" i="1076"/>
  <c r="P35" i="1076"/>
  <c r="P48" i="1076" s="1"/>
  <c r="O35" i="1076"/>
  <c r="N35" i="1076"/>
  <c r="N50" i="1076" s="1"/>
  <c r="L35" i="1076"/>
  <c r="K35" i="1076"/>
  <c r="K50" i="1076" s="1"/>
  <c r="J35" i="1076"/>
  <c r="M34" i="1076"/>
  <c r="I34" i="1076"/>
  <c r="M29" i="1076"/>
  <c r="M105" i="1076" s="1"/>
  <c r="I29" i="1076"/>
  <c r="M27" i="1076"/>
  <c r="I27" i="1076"/>
  <c r="M26" i="1076"/>
  <c r="M102" i="1076" s="1"/>
  <c r="I26" i="1076"/>
  <c r="M22" i="1076"/>
  <c r="I22" i="1076"/>
  <c r="M21" i="1076"/>
  <c r="M97" i="1076" s="1"/>
  <c r="I21" i="1076"/>
  <c r="I97" i="1076"/>
  <c r="M20" i="1076"/>
  <c r="M96" i="1076" s="1"/>
  <c r="I20" i="1076"/>
  <c r="I96" i="1076" s="1"/>
  <c r="P17" i="1076"/>
  <c r="P31" i="1076" s="1"/>
  <c r="O17" i="1076"/>
  <c r="M17" i="1076" s="1"/>
  <c r="N17" i="1076"/>
  <c r="L17" i="1076"/>
  <c r="L31" i="1076" s="1"/>
  <c r="K17" i="1076"/>
  <c r="J17" i="1076"/>
  <c r="J31" i="1076" s="1"/>
  <c r="M16" i="1076"/>
  <c r="I16" i="1076"/>
  <c r="AX107" i="1109"/>
  <c r="AW107" i="1109" s="1"/>
  <c r="AX106" i="1109"/>
  <c r="AW106" i="1109" s="1"/>
  <c r="P105" i="1109"/>
  <c r="O105" i="1109"/>
  <c r="N105" i="1109"/>
  <c r="L105" i="1109"/>
  <c r="K105" i="1109"/>
  <c r="J105" i="1109"/>
  <c r="P103" i="1109"/>
  <c r="O103" i="1109"/>
  <c r="N103" i="1109"/>
  <c r="L103" i="1109"/>
  <c r="K103" i="1109"/>
  <c r="J103" i="1109"/>
  <c r="P102" i="1109"/>
  <c r="O102" i="1109"/>
  <c r="N102" i="1109"/>
  <c r="L102" i="1109"/>
  <c r="K102" i="1109"/>
  <c r="J102" i="1109"/>
  <c r="P98" i="1109"/>
  <c r="O98" i="1109"/>
  <c r="N98" i="1109"/>
  <c r="L98" i="1109"/>
  <c r="K98" i="1109"/>
  <c r="J98" i="1109"/>
  <c r="P97" i="1109"/>
  <c r="O97" i="1109"/>
  <c r="N97" i="1109"/>
  <c r="L97" i="1109"/>
  <c r="K97" i="1109"/>
  <c r="J97" i="1109"/>
  <c r="P96" i="1109"/>
  <c r="O96" i="1109"/>
  <c r="N96" i="1109"/>
  <c r="L96" i="1109"/>
  <c r="K96" i="1109"/>
  <c r="J96" i="1109"/>
  <c r="P92" i="1109"/>
  <c r="O92" i="1109"/>
  <c r="N92" i="1109"/>
  <c r="L92" i="1109"/>
  <c r="K92" i="1109"/>
  <c r="J92" i="1109"/>
  <c r="AU106" i="1109"/>
  <c r="AT106" i="1109" s="1"/>
  <c r="AU107" i="1109"/>
  <c r="AT107" i="1109" s="1"/>
  <c r="BL98" i="1109"/>
  <c r="BL93" i="1109"/>
  <c r="BL92" i="1109"/>
  <c r="BK106" i="1109"/>
  <c r="BJ106" i="1109"/>
  <c r="BI106" i="1109"/>
  <c r="BH106" i="1109"/>
  <c r="BG106" i="1109"/>
  <c r="BF106" i="1109"/>
  <c r="BE106" i="1109"/>
  <c r="BD106" i="1109"/>
  <c r="BC106" i="1109"/>
  <c r="BB106" i="1109"/>
  <c r="BA106" i="1109"/>
  <c r="AZ106" i="1109"/>
  <c r="BX93" i="1109"/>
  <c r="BP93" i="1109"/>
  <c r="BX92" i="1109"/>
  <c r="BP92" i="1109"/>
  <c r="P2" i="968"/>
  <c r="P5" i="968" s="1"/>
  <c r="M85" i="1109"/>
  <c r="I85" i="1109"/>
  <c r="M83" i="1109"/>
  <c r="I83" i="1109"/>
  <c r="M82" i="1109"/>
  <c r="I82" i="1109"/>
  <c r="M78" i="1109"/>
  <c r="I78" i="1109"/>
  <c r="M77" i="1109"/>
  <c r="I77" i="1109"/>
  <c r="M76" i="1109"/>
  <c r="I76" i="1109"/>
  <c r="P73" i="1109"/>
  <c r="O73" i="1109"/>
  <c r="O87" i="1109" s="1"/>
  <c r="N73" i="1109"/>
  <c r="N86" i="1109" s="1"/>
  <c r="L73" i="1109"/>
  <c r="L86" i="1109" s="1"/>
  <c r="K73" i="1109"/>
  <c r="J73" i="1109"/>
  <c r="J88" i="1109" s="1"/>
  <c r="M72" i="1109"/>
  <c r="I72" i="1109"/>
  <c r="M67" i="1109"/>
  <c r="I67" i="1109"/>
  <c r="M65" i="1109"/>
  <c r="I65" i="1109"/>
  <c r="M64" i="1109"/>
  <c r="I64" i="1109"/>
  <c r="M60" i="1109"/>
  <c r="I60" i="1109"/>
  <c r="M59" i="1109"/>
  <c r="I59" i="1109"/>
  <c r="M58" i="1109"/>
  <c r="I58" i="1109"/>
  <c r="P55" i="1109"/>
  <c r="P68" i="1109" s="1"/>
  <c r="P69" i="1109"/>
  <c r="O55" i="1109"/>
  <c r="O68" i="1109" s="1"/>
  <c r="N55" i="1109"/>
  <c r="N68" i="1109" s="1"/>
  <c r="L55" i="1109"/>
  <c r="L68" i="1109" s="1"/>
  <c r="K55" i="1109"/>
  <c r="K68" i="1109" s="1"/>
  <c r="J55" i="1109"/>
  <c r="J68" i="1109" s="1"/>
  <c r="M54" i="1109"/>
  <c r="I54" i="1109"/>
  <c r="M47" i="1109"/>
  <c r="I47" i="1109"/>
  <c r="M45" i="1109"/>
  <c r="I45" i="1109"/>
  <c r="M44" i="1109"/>
  <c r="I44" i="1109"/>
  <c r="M40" i="1109"/>
  <c r="I40" i="1109"/>
  <c r="M39" i="1109"/>
  <c r="I39" i="1109"/>
  <c r="M38" i="1109"/>
  <c r="I38" i="1109"/>
  <c r="P35" i="1109"/>
  <c r="P50" i="1109" s="1"/>
  <c r="O35" i="1109"/>
  <c r="O48" i="1109" s="1"/>
  <c r="N35" i="1109"/>
  <c r="N50" i="1109" s="1"/>
  <c r="L35" i="1109"/>
  <c r="L50" i="1109" s="1"/>
  <c r="K35" i="1109"/>
  <c r="K50" i="1109" s="1"/>
  <c r="J35" i="1109"/>
  <c r="M34" i="1109"/>
  <c r="I34" i="1109"/>
  <c r="M16" i="1109"/>
  <c r="M22" i="1109"/>
  <c r="M21" i="1109"/>
  <c r="M20" i="1109"/>
  <c r="M27" i="1109"/>
  <c r="M26" i="1109"/>
  <c r="M29" i="1109"/>
  <c r="M105" i="1109" s="1"/>
  <c r="I29" i="1109"/>
  <c r="I27" i="1109"/>
  <c r="I26" i="1109"/>
  <c r="I22" i="1109"/>
  <c r="I21" i="1109"/>
  <c r="I20" i="1109"/>
  <c r="I16" i="1109"/>
  <c r="O17" i="1109"/>
  <c r="O31" i="1109" s="1"/>
  <c r="P17" i="1109"/>
  <c r="K17" i="1109"/>
  <c r="K31" i="1109" s="1"/>
  <c r="I7" i="1109"/>
  <c r="N17" i="1109"/>
  <c r="N30" i="1109" s="1"/>
  <c r="L17" i="1109"/>
  <c r="L32" i="1109" s="1"/>
  <c r="J17" i="1109"/>
  <c r="I2" i="968"/>
  <c r="I142" i="1109"/>
  <c r="M139" i="1109"/>
  <c r="I139" i="1109"/>
  <c r="I135" i="1109"/>
  <c r="AD130" i="1109"/>
  <c r="AJ130" i="1109"/>
  <c r="AE130" i="1109"/>
  <c r="U130" i="1109"/>
  <c r="AC130" i="1109"/>
  <c r="AH130" i="1109"/>
  <c r="X130" i="1109"/>
  <c r="V130" i="1109"/>
  <c r="T130" i="1109"/>
  <c r="AN130" i="1109"/>
  <c r="AF130" i="1109"/>
  <c r="AL130" i="1109"/>
  <c r="AP130" i="1109"/>
  <c r="AA130" i="1109"/>
  <c r="W130" i="1109"/>
  <c r="AB130" i="1109"/>
  <c r="Z130" i="1109"/>
  <c r="AM130" i="1109"/>
  <c r="Y130" i="1109"/>
  <c r="AO130" i="1109"/>
  <c r="AK130" i="1109"/>
  <c r="AQ130" i="1109"/>
  <c r="AG130" i="1109"/>
  <c r="AI130" i="1109"/>
  <c r="BO92" i="1109"/>
  <c r="BS92" i="1109"/>
  <c r="BW92" i="1109"/>
  <c r="BO93" i="1109"/>
  <c r="BS93" i="1109"/>
  <c r="BW93" i="1109"/>
  <c r="BQ98" i="1109"/>
  <c r="BN92" i="1109"/>
  <c r="BR92" i="1109"/>
  <c r="BV92" i="1109"/>
  <c r="BV106" i="1109" s="1"/>
  <c r="BN93" i="1109"/>
  <c r="BR93" i="1109"/>
  <c r="BV93" i="1109"/>
  <c r="BP98" i="1109"/>
  <c r="BQ92" i="1109"/>
  <c r="BU92" i="1109"/>
  <c r="BY92" i="1109"/>
  <c r="BQ93" i="1109"/>
  <c r="BU93" i="1109"/>
  <c r="BY93" i="1109"/>
  <c r="BO98" i="1109"/>
  <c r="BS98" i="1109"/>
  <c r="BT92" i="1109"/>
  <c r="BT93" i="1109"/>
  <c r="BN98" i="1109"/>
  <c r="BR98" i="1109"/>
  <c r="N30" i="1076"/>
  <c r="N32" i="1076"/>
  <c r="J68" i="1076"/>
  <c r="J48" i="1076"/>
  <c r="J50" i="1076"/>
  <c r="J86" i="1076"/>
  <c r="P30" i="1076"/>
  <c r="J87" i="1109"/>
  <c r="N48" i="1076"/>
  <c r="L48" i="1109"/>
  <c r="P70" i="1109"/>
  <c r="J32" i="1076"/>
  <c r="J49" i="1076"/>
  <c r="N49" i="1076"/>
  <c r="K31" i="1076"/>
  <c r="L50" i="1076"/>
  <c r="L30" i="1109"/>
  <c r="P32" i="1109"/>
  <c r="P51" i="1109" s="1"/>
  <c r="P31" i="1109"/>
  <c r="P49" i="1109"/>
  <c r="J88" i="1076"/>
  <c r="O87" i="1076"/>
  <c r="O88" i="1076"/>
  <c r="L69" i="1109"/>
  <c r="L70" i="1109"/>
  <c r="P87" i="1109"/>
  <c r="N31" i="1109"/>
  <c r="N32" i="1109"/>
  <c r="K87" i="1109"/>
  <c r="K88" i="1109"/>
  <c r="P69" i="1076"/>
  <c r="K88" i="1076"/>
  <c r="K86" i="1109"/>
  <c r="P68" i="1076"/>
  <c r="J49" i="1109"/>
  <c r="P32" i="1076"/>
  <c r="N70" i="1076"/>
  <c r="M55" i="1076"/>
  <c r="M70" i="1076" s="1"/>
  <c r="N69" i="1109"/>
  <c r="J48" i="1109"/>
  <c r="J50" i="1109"/>
  <c r="M92" i="1076"/>
  <c r="N87" i="1076"/>
  <c r="I98" i="1076"/>
  <c r="N70" i="1109"/>
  <c r="P6" i="968"/>
  <c r="J31" i="1109"/>
  <c r="B2" i="1091"/>
  <c r="B3" i="1091"/>
  <c r="K89" i="1076" l="1"/>
  <c r="N106" i="1076"/>
  <c r="M73" i="1076"/>
  <c r="M86" i="1076" s="1"/>
  <c r="P93" i="1076"/>
  <c r="N49" i="1109"/>
  <c r="N107" i="1109" s="1"/>
  <c r="N69" i="1076"/>
  <c r="P48" i="1109"/>
  <c r="L31" i="1109"/>
  <c r="K30" i="1109"/>
  <c r="O32" i="1109"/>
  <c r="J30" i="1076"/>
  <c r="J106" i="1076" s="1"/>
  <c r="J93" i="1109"/>
  <c r="K32" i="1109"/>
  <c r="K51" i="1109" s="1"/>
  <c r="M96" i="1109"/>
  <c r="I35" i="1109"/>
  <c r="I50" i="1109" s="1"/>
  <c r="L51" i="1109"/>
  <c r="I97" i="1109"/>
  <c r="N93" i="1076"/>
  <c r="I102" i="1076"/>
  <c r="I105" i="1076"/>
  <c r="CP92" i="1109"/>
  <c r="CJ92" i="1109"/>
  <c r="DE92" i="1109"/>
  <c r="CP98" i="1109"/>
  <c r="CX92" i="1109"/>
  <c r="CL93" i="1109"/>
  <c r="CV93" i="1109"/>
  <c r="DA92" i="1109"/>
  <c r="CU93" i="1109"/>
  <c r="BY106" i="1109"/>
  <c r="DD98" i="1109"/>
  <c r="CY98" i="1109"/>
  <c r="CY93" i="1109"/>
  <c r="DJ51" i="1109"/>
  <c r="DU8" i="1109"/>
  <c r="DU11" i="1109" s="1"/>
  <c r="CI93" i="1109"/>
  <c r="CX93" i="1109"/>
  <c r="DD93" i="1109"/>
  <c r="DA93" i="1109"/>
  <c r="DC92" i="1109"/>
  <c r="CF93" i="1109"/>
  <c r="CU98" i="1109"/>
  <c r="DB98" i="1109"/>
  <c r="DX8" i="1109"/>
  <c r="DX11" i="1109" s="1"/>
  <c r="CW92" i="1109"/>
  <c r="CJ98" i="1109"/>
  <c r="CT92" i="1109"/>
  <c r="CZ98" i="1109"/>
  <c r="DO8" i="1109"/>
  <c r="CV98" i="1109"/>
  <c r="CM98" i="1109"/>
  <c r="DT8" i="1109"/>
  <c r="DT11" i="1109" s="1"/>
  <c r="CO93" i="1109"/>
  <c r="DI51" i="1109"/>
  <c r="DW8" i="1109"/>
  <c r="DW11" i="1109" s="1"/>
  <c r="CN92" i="1109"/>
  <c r="CS98" i="1109"/>
  <c r="CQ93" i="1109"/>
  <c r="CO92" i="1109"/>
  <c r="CW93" i="1109"/>
  <c r="DC98" i="1109"/>
  <c r="CK93" i="1109"/>
  <c r="DI89" i="1109"/>
  <c r="CN98" i="1109"/>
  <c r="CF98" i="1109"/>
  <c r="DR8" i="1109"/>
  <c r="CG92" i="1109"/>
  <c r="CH98" i="1109"/>
  <c r="CP93" i="1109"/>
  <c r="CQ92" i="1109"/>
  <c r="CX98" i="1109"/>
  <c r="CK92" i="1109"/>
  <c r="DE98" i="1109"/>
  <c r="CG98" i="1109"/>
  <c r="DQ8" i="1109"/>
  <c r="DQ11" i="1109" s="1"/>
  <c r="CH92" i="1109"/>
  <c r="CZ93" i="1109"/>
  <c r="DA98" i="1109"/>
  <c r="CI98" i="1109"/>
  <c r="CF92" i="1109"/>
  <c r="DJ89" i="1109"/>
  <c r="CU92" i="1109"/>
  <c r="CY92" i="1109"/>
  <c r="CK98" i="1109"/>
  <c r="DP8" i="1109"/>
  <c r="DP11" i="1109" s="1"/>
  <c r="CO98" i="1109"/>
  <c r="CM92" i="1109"/>
  <c r="CV92" i="1109"/>
  <c r="CR93" i="1109"/>
  <c r="DN8" i="1109"/>
  <c r="CL98" i="1109"/>
  <c r="CN93" i="1109"/>
  <c r="DD92" i="1109"/>
  <c r="CT93" i="1109"/>
  <c r="CI92" i="1109"/>
  <c r="CL92" i="1109"/>
  <c r="CR92" i="1109"/>
  <c r="CG93" i="1109"/>
  <c r="DB92" i="1109"/>
  <c r="DE93" i="1109"/>
  <c r="DB93" i="1109"/>
  <c r="CT98" i="1109"/>
  <c r="CS92" i="1109"/>
  <c r="CM93" i="1109"/>
  <c r="CW98" i="1109"/>
  <c r="DC93" i="1109"/>
  <c r="CQ98" i="1109"/>
  <c r="DS8" i="1109"/>
  <c r="DS11" i="1109" s="1"/>
  <c r="CR98" i="1109"/>
  <c r="DV8" i="1109"/>
  <c r="DV11" i="1109" s="1"/>
  <c r="DM8" i="1109"/>
  <c r="CJ93" i="1109"/>
  <c r="CS93" i="1109"/>
  <c r="CH93" i="1109"/>
  <c r="L130" i="1109"/>
  <c r="N128" i="1076"/>
  <c r="P89" i="1076"/>
  <c r="J129" i="1076"/>
  <c r="J107" i="1076"/>
  <c r="P129" i="1109"/>
  <c r="L106" i="1109"/>
  <c r="P107" i="1109"/>
  <c r="P10" i="968"/>
  <c r="M17" i="1109"/>
  <c r="M30" i="1109" s="1"/>
  <c r="I17" i="1109"/>
  <c r="I30" i="1109" s="1"/>
  <c r="L87" i="1076"/>
  <c r="P50" i="1076"/>
  <c r="P9" i="968"/>
  <c r="I55" i="1109"/>
  <c r="N88" i="1076"/>
  <c r="N89" i="1076" s="1"/>
  <c r="N93" i="1109"/>
  <c r="L32" i="1076"/>
  <c r="L51" i="1076" s="1"/>
  <c r="N88" i="1109"/>
  <c r="L30" i="1076"/>
  <c r="J93" i="1076"/>
  <c r="L49" i="1109"/>
  <c r="J70" i="1076"/>
  <c r="J89" i="1076" s="1"/>
  <c r="J86" i="1109"/>
  <c r="N51" i="1076"/>
  <c r="L88" i="1076"/>
  <c r="P87" i="1076"/>
  <c r="N31" i="1076"/>
  <c r="N107" i="1076" s="1"/>
  <c r="I96" i="1109"/>
  <c r="I98" i="1109"/>
  <c r="CB98" i="1109" s="1"/>
  <c r="I102" i="1109"/>
  <c r="M98" i="1076"/>
  <c r="M103" i="1076"/>
  <c r="P49" i="1076"/>
  <c r="N89" i="1109"/>
  <c r="N48" i="1109"/>
  <c r="N106" i="1109" s="1"/>
  <c r="DR11" i="1109"/>
  <c r="N87" i="1109"/>
  <c r="N129" i="1109" s="1"/>
  <c r="P88" i="1076"/>
  <c r="O30" i="1109"/>
  <c r="L88" i="1109"/>
  <c r="L89" i="1109" s="1"/>
  <c r="I105" i="1109"/>
  <c r="K49" i="1109"/>
  <c r="O50" i="1109"/>
  <c r="O51" i="1109" s="1"/>
  <c r="M98" i="1109"/>
  <c r="CC98" i="1109" s="1"/>
  <c r="P86" i="1076"/>
  <c r="P106" i="1076" s="1"/>
  <c r="M92" i="1109"/>
  <c r="CC92" i="1109" s="1"/>
  <c r="I92" i="1109"/>
  <c r="CB92" i="1109" s="1"/>
  <c r="DN11" i="1109"/>
  <c r="DM11" i="1109"/>
  <c r="BX106" i="1109"/>
  <c r="BT106" i="1109"/>
  <c r="BP106" i="1109"/>
  <c r="BO106" i="1109"/>
  <c r="BW106" i="1109"/>
  <c r="BU106" i="1109"/>
  <c r="BN106" i="1109"/>
  <c r="BR106" i="1109"/>
  <c r="BS106" i="1109"/>
  <c r="BQ106" i="1109"/>
  <c r="DO11" i="1109"/>
  <c r="M32" i="1076"/>
  <c r="M30" i="1076"/>
  <c r="O32" i="1076"/>
  <c r="O93" i="1076"/>
  <c r="O31" i="1076"/>
  <c r="BZ98" i="1109"/>
  <c r="P51" i="1076"/>
  <c r="L108" i="1109"/>
  <c r="J51" i="1076"/>
  <c r="J130" i="1076" s="1"/>
  <c r="J108" i="1076"/>
  <c r="BZ93" i="1109"/>
  <c r="P30" i="1109"/>
  <c r="P93" i="1109"/>
  <c r="P88" i="1109"/>
  <c r="P89" i="1109" s="1"/>
  <c r="P130" i="1109" s="1"/>
  <c r="P86" i="1109"/>
  <c r="K32" i="1076"/>
  <c r="K30" i="1076"/>
  <c r="I17" i="1076"/>
  <c r="I30" i="1076" s="1"/>
  <c r="K93" i="1076"/>
  <c r="P129" i="1076"/>
  <c r="O49" i="1076"/>
  <c r="M35" i="1076"/>
  <c r="M50" i="1076" s="1"/>
  <c r="O50" i="1076"/>
  <c r="O48" i="1076"/>
  <c r="N129" i="1076"/>
  <c r="L128" i="1109"/>
  <c r="K93" i="1109"/>
  <c r="N51" i="1109"/>
  <c r="N108" i="1109"/>
  <c r="O30" i="1076"/>
  <c r="K48" i="1109"/>
  <c r="L69" i="1076"/>
  <c r="M102" i="1109"/>
  <c r="M97" i="1109"/>
  <c r="J69" i="1109"/>
  <c r="J107" i="1109" s="1"/>
  <c r="J70" i="1109"/>
  <c r="J89" i="1109" s="1"/>
  <c r="M55" i="1109"/>
  <c r="O69" i="1109"/>
  <c r="O70" i="1109"/>
  <c r="L93" i="1109"/>
  <c r="I73" i="1109"/>
  <c r="I88" i="1109" s="1"/>
  <c r="L87" i="1109"/>
  <c r="L107" i="1109" s="1"/>
  <c r="I92" i="1076"/>
  <c r="I32" i="1076"/>
  <c r="K49" i="1076"/>
  <c r="K48" i="1076"/>
  <c r="I35" i="1076"/>
  <c r="I49" i="1076" s="1"/>
  <c r="O89" i="1076"/>
  <c r="K87" i="1076"/>
  <c r="K86" i="1076"/>
  <c r="I73" i="1076"/>
  <c r="I87" i="1076" s="1"/>
  <c r="M32" i="1109"/>
  <c r="O88" i="1109"/>
  <c r="O86" i="1109"/>
  <c r="M73" i="1109"/>
  <c r="M68" i="1076"/>
  <c r="M69" i="1076"/>
  <c r="I31" i="1109"/>
  <c r="P128" i="1076"/>
  <c r="I49" i="1109"/>
  <c r="O49" i="1109"/>
  <c r="O93" i="1109"/>
  <c r="I70" i="1109"/>
  <c r="L93" i="1076"/>
  <c r="I32" i="1109"/>
  <c r="M31" i="1076"/>
  <c r="M35" i="1109"/>
  <c r="L70" i="1076"/>
  <c r="J32" i="1109"/>
  <c r="J30" i="1109"/>
  <c r="I103" i="1109"/>
  <c r="M103" i="1109"/>
  <c r="K70" i="1109"/>
  <c r="K89" i="1109" s="1"/>
  <c r="K69" i="1109"/>
  <c r="BZ92" i="1109"/>
  <c r="BL106" i="1109"/>
  <c r="I103" i="1076"/>
  <c r="L49" i="1076"/>
  <c r="L48" i="1076"/>
  <c r="L106" i="1076" s="1"/>
  <c r="I55" i="1076"/>
  <c r="I68" i="1076" s="1"/>
  <c r="K69" i="1076"/>
  <c r="K68" i="1076"/>
  <c r="O69" i="1076"/>
  <c r="O68" i="1076"/>
  <c r="M88" i="1076"/>
  <c r="M89" i="1076" s="1"/>
  <c r="O128" i="1109" l="1"/>
  <c r="M87" i="1076"/>
  <c r="M31" i="1109"/>
  <c r="I93" i="1109"/>
  <c r="CB93" i="1109" s="1"/>
  <c r="O107" i="1109"/>
  <c r="I48" i="1109"/>
  <c r="P108" i="1109"/>
  <c r="J128" i="1076"/>
  <c r="N108" i="1076"/>
  <c r="P130" i="1076"/>
  <c r="P107" i="1076"/>
  <c r="N130" i="1076"/>
  <c r="P108" i="1076"/>
  <c r="CD98" i="1109"/>
  <c r="CE98" i="1109"/>
  <c r="CD93" i="1109"/>
  <c r="CE93" i="1109"/>
  <c r="CD92" i="1109"/>
  <c r="CE92" i="1109"/>
  <c r="L128" i="1076"/>
  <c r="L107" i="1076"/>
  <c r="O106" i="1109"/>
  <c r="I86" i="1076"/>
  <c r="K107" i="1076"/>
  <c r="I48" i="1076"/>
  <c r="I128" i="1076" s="1"/>
  <c r="K129" i="1109"/>
  <c r="K108" i="1109"/>
  <c r="O108" i="1109"/>
  <c r="L129" i="1109"/>
  <c r="N130" i="1109"/>
  <c r="M48" i="1076"/>
  <c r="M128" i="1076" s="1"/>
  <c r="I69" i="1109"/>
  <c r="I68" i="1109"/>
  <c r="N128" i="1109"/>
  <c r="BZ106" i="1109"/>
  <c r="J108" i="1109"/>
  <c r="J51" i="1109"/>
  <c r="J130" i="1109" s="1"/>
  <c r="O129" i="1076"/>
  <c r="O107" i="1076"/>
  <c r="I50" i="1076"/>
  <c r="I51" i="1076" s="1"/>
  <c r="I70" i="1076"/>
  <c r="K107" i="1109"/>
  <c r="K128" i="1076"/>
  <c r="K106" i="1076"/>
  <c r="M108" i="1076"/>
  <c r="M51" i="1076"/>
  <c r="M130" i="1076" s="1"/>
  <c r="M50" i="1109"/>
  <c r="M51" i="1109" s="1"/>
  <c r="M48" i="1109"/>
  <c r="M49" i="1109"/>
  <c r="M88" i="1109"/>
  <c r="M86" i="1109"/>
  <c r="K129" i="1076"/>
  <c r="M87" i="1109"/>
  <c r="K106" i="1109"/>
  <c r="K128" i="1109"/>
  <c r="K108" i="1076"/>
  <c r="K51" i="1076"/>
  <c r="K130" i="1076" s="1"/>
  <c r="I87" i="1109"/>
  <c r="I107" i="1109" s="1"/>
  <c r="I69" i="1076"/>
  <c r="O51" i="1076"/>
  <c r="O130" i="1076" s="1"/>
  <c r="O108" i="1076"/>
  <c r="M93" i="1109"/>
  <c r="CC93" i="1109" s="1"/>
  <c r="I93" i="1076"/>
  <c r="I31" i="1076"/>
  <c r="P106" i="1109"/>
  <c r="P128" i="1109"/>
  <c r="L89" i="1076"/>
  <c r="L130" i="1076" s="1"/>
  <c r="L108" i="1076"/>
  <c r="I51" i="1109"/>
  <c r="I108" i="1109"/>
  <c r="M68" i="1109"/>
  <c r="M69" i="1109"/>
  <c r="M70" i="1109"/>
  <c r="M89" i="1109" s="1"/>
  <c r="I86" i="1109"/>
  <c r="K130" i="1109"/>
  <c r="I88" i="1076"/>
  <c r="J106" i="1109"/>
  <c r="J128" i="1109"/>
  <c r="I89" i="1109"/>
  <c r="O129" i="1109"/>
  <c r="L129" i="1076"/>
  <c r="O89" i="1109"/>
  <c r="O130" i="1109" s="1"/>
  <c r="O128" i="1076"/>
  <c r="O106" i="1076"/>
  <c r="J129" i="1109"/>
  <c r="M49" i="1076"/>
  <c r="M93" i="1076"/>
  <c r="M129" i="1076" l="1"/>
  <c r="I128" i="1109"/>
  <c r="I108" i="1076"/>
  <c r="I106" i="1076"/>
  <c r="M128" i="1109"/>
  <c r="M106" i="1076"/>
  <c r="M129" i="1109"/>
  <c r="I89" i="1076"/>
  <c r="M107" i="1076"/>
  <c r="M108" i="1109"/>
  <c r="I106" i="1109"/>
  <c r="I130" i="1076"/>
  <c r="M106" i="1109"/>
  <c r="I129" i="1109"/>
  <c r="M130" i="1109"/>
  <c r="M107" i="1109"/>
  <c r="I130" i="1109"/>
  <c r="I129" i="1076"/>
  <c r="I107" i="107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vmalkov</author>
  </authors>
  <commentList>
    <comment ref="E12" authorId="0" shapeId="0" xr:uid="{00000000-0006-0000-1200-000001000000}">
      <text>
        <r>
          <rPr>
            <sz val="9"/>
            <color indexed="81"/>
            <rFont val="Tahoma"/>
            <family val="2"/>
            <charset val="204"/>
          </rPr>
          <t xml:space="preserve">• </t>
        </r>
        <r>
          <rPr>
            <b/>
            <sz val="9"/>
            <color indexed="81"/>
            <rFont val="Tahoma"/>
            <family val="2"/>
            <charset val="204"/>
          </rPr>
          <t>отопительный</t>
        </r>
        <r>
          <rPr>
            <sz val="9"/>
            <color indexed="81"/>
            <rFont val="Tahoma"/>
            <family val="2"/>
            <charset val="204"/>
          </rPr>
          <t xml:space="preserve">
• </t>
        </r>
        <r>
          <rPr>
            <b/>
            <sz val="9"/>
            <color indexed="81"/>
            <rFont val="Tahoma"/>
            <family val="2"/>
            <charset val="204"/>
          </rPr>
          <t>неотопительный</t>
        </r>
        <r>
          <rPr>
            <sz val="9"/>
            <color indexed="81"/>
            <rFont val="Tahoma"/>
            <family val="2"/>
            <charset val="204"/>
          </rPr>
          <t xml:space="preserve"> - отпуск ТЭ отсутствует полностью
• </t>
        </r>
        <r>
          <rPr>
            <b/>
            <sz val="9"/>
            <color indexed="81"/>
            <rFont val="Tahoma"/>
            <family val="2"/>
            <charset val="204"/>
          </rPr>
          <t>неотопительный (только ГВС)</t>
        </r>
        <r>
          <rPr>
            <sz val="9"/>
            <color indexed="81"/>
            <rFont val="Tahoma"/>
            <family val="2"/>
            <charset val="204"/>
          </rPr>
          <t xml:space="preserve"> - отпуск ТЭ только на нужды ГВС
• </t>
        </r>
        <r>
          <rPr>
            <b/>
            <sz val="9"/>
            <color indexed="81"/>
            <rFont val="Tahoma"/>
            <family val="2"/>
            <charset val="204"/>
          </rPr>
          <t>неотопительный (только СН)</t>
        </r>
        <r>
          <rPr>
            <sz val="9"/>
            <color indexed="81"/>
            <rFont val="Tahoma"/>
            <family val="2"/>
            <charset val="204"/>
          </rPr>
          <t xml:space="preserve"> - отпуск ТЭ только на собственные нужды</t>
        </r>
      </text>
    </comment>
    <comment ref="E23" authorId="0" shapeId="0" xr:uid="{00000000-0006-0000-1200-000002000000}">
      <text>
        <r>
          <rPr>
            <sz val="9"/>
            <color indexed="81"/>
            <rFont val="Tahoma"/>
            <family val="2"/>
            <charset val="204"/>
          </rPr>
          <t>Выбор организации - двойным щелчком мыши</t>
        </r>
      </text>
    </comment>
    <comment ref="E27" authorId="0" shapeId="0" xr:uid="{00000000-0006-0000-1200-000003000000}">
      <text>
        <r>
          <rPr>
            <sz val="9"/>
            <color indexed="81"/>
            <rFont val="Tahoma"/>
            <family val="2"/>
            <charset val="204"/>
          </rPr>
          <t>Общероссийский Классификатор Предприятий и Организаций</t>
        </r>
      </text>
    </comment>
    <comment ref="E29" authorId="0" shapeId="0" xr:uid="{00000000-0006-0000-1200-000004000000}">
      <text>
        <r>
          <rPr>
            <sz val="9"/>
            <color indexed="81"/>
            <rFont val="Tahoma"/>
            <family val="2"/>
            <charset val="204"/>
          </rPr>
          <t>Единая Теплоснабжающая Организация</t>
        </r>
      </text>
    </comment>
    <comment ref="E34" authorId="0" shapeId="0" xr:uid="{00000000-0006-0000-1200-000005000000}">
      <text>
        <r>
          <rPr>
            <sz val="9"/>
            <color indexed="81"/>
            <rFont val="Tahoma"/>
            <family val="2"/>
            <charset val="204"/>
          </rPr>
          <t>ОСН — общая система налогообложения
УСН — упрощенная система налогообложения
ПСН — патентная система налогообложения
ЕНВД — вмененная система налогообложения или единый налог на вмененный доход
ЕСХН — единый сельскохозяйственный налог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Мальков</author>
  </authors>
  <commentList>
    <comment ref="H11" authorId="0" shapeId="0" xr:uid="{00000000-0006-0000-1500-000001000000}">
      <text>
        <r>
          <rPr>
            <sz val="9"/>
            <color indexed="81"/>
            <rFont val="Tahoma"/>
            <family val="2"/>
            <charset val="204"/>
          </rPr>
          <t>Вы можете отфильтровать сообщения по приоритету</t>
        </r>
      </text>
    </comment>
  </commentList>
</comments>
</file>

<file path=xl/sharedStrings.xml><?xml version="1.0" encoding="utf-8"?>
<sst xmlns="http://schemas.openxmlformats.org/spreadsheetml/2006/main" count="23276" uniqueCount="5130">
  <si>
    <t>г. Севастополь</t>
  </si>
  <si>
    <t>Республика Крым</t>
  </si>
  <si>
    <t>Севастополь</t>
  </si>
  <si>
    <t>Крым</t>
  </si>
  <si>
    <t>RU92</t>
  </si>
  <si>
    <t>RU82</t>
  </si>
  <si>
    <t>Тип муниципального образования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</si>
  <si>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</si>
  <si>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</si>
  <si>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</si>
  <si>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</si>
  <si>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</si>
  <si>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</si>
  <si>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</si>
  <si>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</si>
  <si>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</si>
  <si>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</si>
  <si>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</si>
  <si>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MONTH_LIST</t>
  </si>
  <si>
    <t>RST_ORG_ID</t>
  </si>
  <si>
    <t>L4</t>
  </si>
  <si>
    <t>Ниже вы можете оставить свои комментарии</t>
  </si>
  <si>
    <t>a</t>
  </si>
  <si>
    <t>(дата составления документа)</t>
  </si>
  <si>
    <t>(номер контактного телефона)</t>
  </si>
  <si>
    <t>«____» _________20__ год</t>
  </si>
  <si>
    <t>(подпись)</t>
  </si>
  <si>
    <t>(Ф.И.О.)</t>
  </si>
  <si>
    <t>(должность)</t>
  </si>
  <si>
    <t>Должностное лицо,</t>
  </si>
  <si>
    <t>Руководитель организации</t>
  </si>
  <si>
    <t>Полезный отпуск - всего</t>
  </si>
  <si>
    <t xml:space="preserve">- на нужды горячего водоснабжения </t>
  </si>
  <si>
    <t>- на нужды отопления</t>
  </si>
  <si>
    <t>Население и исполнители коммунальных услуг, всего:</t>
  </si>
  <si>
    <t>в том числе</t>
  </si>
  <si>
    <t>всего</t>
  </si>
  <si>
    <t>L4.2</t>
  </si>
  <si>
    <t>L4.1</t>
  </si>
  <si>
    <t>L3.2</t>
  </si>
  <si>
    <t>L3.1</t>
  </si>
  <si>
    <t>L2.2</t>
  </si>
  <si>
    <t>L2.1</t>
  </si>
  <si>
    <t>L1.2</t>
  </si>
  <si>
    <t>L1.1</t>
  </si>
  <si>
    <t>Должностное лицо, ответственное за составление формы</t>
  </si>
  <si>
    <t>Главный бухгалтер</t>
  </si>
  <si>
    <t>Руководитель</t>
  </si>
  <si>
    <t>Код по ОКПО</t>
  </si>
  <si>
    <t>Субъект РФ</t>
  </si>
  <si>
    <t>Сведения о полезном отпуске (продаже) тепловой энергии отдельным категориям потребителей</t>
  </si>
  <si>
    <t>DATA_SOURCE</t>
  </si>
  <si>
    <t>XML_PLAN1X_HEAT_LIST_ORG_TAG_NAMES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</si>
  <si>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</si>
  <si>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</si>
  <si>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</si>
  <si>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</si>
  <si>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RU22</t>
  </si>
  <si>
    <t>RU28</t>
  </si>
  <si>
    <t>RU29</t>
  </si>
  <si>
    <t>RU30</t>
  </si>
  <si>
    <t>RU31</t>
  </si>
  <si>
    <t>RU32</t>
  </si>
  <si>
    <t>RU33</t>
  </si>
  <si>
    <t>RU34</t>
  </si>
  <si>
    <t>RU35</t>
  </si>
  <si>
    <t>RU36</t>
  </si>
  <si>
    <t>RU77</t>
  </si>
  <si>
    <t>Москва</t>
  </si>
  <si>
    <t>RU00</t>
  </si>
  <si>
    <t>RU78</t>
  </si>
  <si>
    <t>Cанкт-Петербург</t>
  </si>
  <si>
    <t>RU79</t>
  </si>
  <si>
    <t>RU75</t>
  </si>
  <si>
    <t>RU37</t>
  </si>
  <si>
    <t>RU38</t>
  </si>
  <si>
    <t>RU07</t>
  </si>
  <si>
    <t>Республика Кабардино-Балкария</t>
  </si>
  <si>
    <t>RU39</t>
  </si>
  <si>
    <t>RU40</t>
  </si>
  <si>
    <t>RU41</t>
  </si>
  <si>
    <t>RU09</t>
  </si>
  <si>
    <t>Республика Карачаево-Черкессия</t>
  </si>
  <si>
    <t>RU42</t>
  </si>
  <si>
    <t>RU43</t>
  </si>
  <si>
    <t>RU44</t>
  </si>
  <si>
    <t>RU23</t>
  </si>
  <si>
    <t>RU24</t>
  </si>
  <si>
    <t>RU45</t>
  </si>
  <si>
    <t>RU46</t>
  </si>
  <si>
    <t>RU47</t>
  </si>
  <si>
    <t>RU48</t>
  </si>
  <si>
    <t>RU49</t>
  </si>
  <si>
    <t>RU50</t>
  </si>
  <si>
    <t>RU51</t>
  </si>
  <si>
    <t>RU83</t>
  </si>
  <si>
    <t>RU52</t>
  </si>
  <si>
    <t>RU53</t>
  </si>
  <si>
    <t>RU54</t>
  </si>
  <si>
    <t>RU55</t>
  </si>
  <si>
    <t>RU56</t>
  </si>
  <si>
    <t>RU57</t>
  </si>
  <si>
    <t>RU58</t>
  </si>
  <si>
    <t>RU59</t>
  </si>
  <si>
    <t>RU25</t>
  </si>
  <si>
    <t>RU60</t>
  </si>
  <si>
    <t>RU01</t>
  </si>
  <si>
    <t>RU04</t>
  </si>
  <si>
    <t>RU02</t>
  </si>
  <si>
    <t>RU03</t>
  </si>
  <si>
    <t>RU05</t>
  </si>
  <si>
    <t>RU06</t>
  </si>
  <si>
    <t>RU08</t>
  </si>
  <si>
    <t>RU10</t>
  </si>
  <si>
    <t>RU11</t>
  </si>
  <si>
    <t>RU12</t>
  </si>
  <si>
    <t>RU13</t>
  </si>
  <si>
    <t>RU14</t>
  </si>
  <si>
    <t>RU15</t>
  </si>
  <si>
    <t>Республика Северная Осетия (Алания)</t>
  </si>
  <si>
    <t>RU16</t>
  </si>
  <si>
    <t>RU17</t>
  </si>
  <si>
    <t>Республика Тыва (Тува)</t>
  </si>
  <si>
    <t>RU19</t>
  </si>
  <si>
    <t>RU61</t>
  </si>
  <si>
    <t>RU62</t>
  </si>
  <si>
    <t>RU63</t>
  </si>
  <si>
    <t>RU64</t>
  </si>
  <si>
    <t>RU65</t>
  </si>
  <si>
    <t>RU66</t>
  </si>
  <si>
    <t>RU67</t>
  </si>
  <si>
    <t>RU26</t>
  </si>
  <si>
    <t>RU68</t>
  </si>
  <si>
    <t>RU69</t>
  </si>
  <si>
    <t>RU70</t>
  </si>
  <si>
    <t>RU71</t>
  </si>
  <si>
    <t>RU72</t>
  </si>
  <si>
    <t>RU18</t>
  </si>
  <si>
    <t>Республика Удмуртия</t>
  </si>
  <si>
    <t>RU73</t>
  </si>
  <si>
    <t>RU27</t>
  </si>
  <si>
    <t>RU86</t>
  </si>
  <si>
    <t>RU74</t>
  </si>
  <si>
    <t>RU20</t>
  </si>
  <si>
    <t>Республика Чечня</t>
  </si>
  <si>
    <t>RU21</t>
  </si>
  <si>
    <t>Республика Чувашия</t>
  </si>
  <si>
    <t>RU87</t>
  </si>
  <si>
    <t>RU89</t>
  </si>
  <si>
    <t>RU76</t>
  </si>
  <si>
    <t>Ямало-Ненецкий автономный округ</t>
  </si>
  <si>
    <t>Ярославская область</t>
  </si>
  <si>
    <t>Наименование обособленного подразделения</t>
  </si>
  <si>
    <t>INN</t>
  </si>
  <si>
    <t>KPP</t>
  </si>
  <si>
    <t>ORG</t>
  </si>
  <si>
    <t>FIL</t>
  </si>
  <si>
    <t>VDET</t>
  </si>
  <si>
    <t>L1</t>
  </si>
  <si>
    <t>L2</t>
  </si>
  <si>
    <t>L3</t>
  </si>
  <si>
    <t>SAX_PARSER_FEATURE</t>
  </si>
  <si>
    <t xml:space="preserve"> - ссылки и автозаполняемые поля</t>
  </si>
  <si>
    <t xml:space="preserve"> - с формулами и константами</t>
  </si>
  <si>
    <t>YES</t>
  </si>
  <si>
    <t>Январь</t>
  </si>
  <si>
    <t>A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</si>
  <si>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</si>
  <si>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</si>
  <si>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</si>
  <si>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</si>
  <si>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</si>
  <si>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</si>
  <si>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TYPE</t>
  </si>
  <si>
    <t>Сопровождение:</t>
  </si>
  <si>
    <t>Обратиться за помощью</t>
  </si>
  <si>
    <t>Отчётные формы:</t>
  </si>
  <si>
    <t>Перейти</t>
  </si>
  <si>
    <t>Хранилище документов:</t>
  </si>
  <si>
    <t>Руководство по загрузке документов</t>
  </si>
  <si>
    <t>Консультации:</t>
  </si>
  <si>
    <t>Год</t>
  </si>
  <si>
    <t>Месяц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</si>
  <si>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</si>
  <si>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</si>
  <si>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</si>
  <si>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</si>
  <si>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</si>
  <si>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</si>
  <si>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</si>
  <si>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</si>
  <si>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</si>
  <si>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</si>
  <si>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</si>
  <si>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</si>
  <si>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</si>
  <si>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</si>
  <si>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</si>
  <si>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</si>
  <si>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</si>
  <si>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</si>
  <si>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</si>
  <si>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</si>
  <si>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</si>
  <si>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</si>
  <si>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</si>
  <si>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</si>
  <si>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</si>
  <si>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</si>
  <si>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</si>
  <si>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</si>
  <si>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</si>
  <si>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</si>
  <si>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</si>
  <si>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</si>
  <si>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</si>
  <si>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</si>
  <si>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</si>
  <si>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</si>
  <si>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</si>
  <si>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</si>
  <si>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</si>
  <si>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</si>
  <si>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</si>
  <si>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</si>
  <si>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</si>
  <si>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</si>
  <si>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</si>
  <si>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</si>
  <si>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</si>
  <si>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XML_MR_MO_OKTMO_LIST_TAG_NAMES</t>
  </si>
  <si>
    <t>г. Байконур</t>
  </si>
  <si>
    <t>г. Санкт-Петербург</t>
  </si>
  <si>
    <t>YES_NO</t>
  </si>
  <si>
    <t>ОКТМО</t>
  </si>
  <si>
    <t>Обязательность выполнения</t>
  </si>
  <si>
    <t>Дата/Время</t>
  </si>
  <si>
    <t>Сообщение</t>
  </si>
  <si>
    <t>Статус</t>
  </si>
  <si>
    <t>Должность</t>
  </si>
  <si>
    <t>Ссылка 1</t>
  </si>
  <si>
    <t>Ссылка 2</t>
  </si>
  <si>
    <t>Результаты проверки</t>
  </si>
  <si>
    <t>Описание причины</t>
  </si>
  <si>
    <t>Дистрибутивы:</t>
  </si>
  <si>
    <t>e-mail</t>
  </si>
  <si>
    <t>3/17/2012  12:12:41 AM</t>
  </si>
  <si>
    <t xml:space="preserve"> - предназначенные для заполнения</t>
  </si>
  <si>
    <t>Муниципальный район</t>
  </si>
  <si>
    <t>Муниципальное образование</t>
  </si>
  <si>
    <t>Красноярский край</t>
  </si>
  <si>
    <t>ИНН</t>
  </si>
  <si>
    <t>КПП</t>
  </si>
  <si>
    <t>Наименование юридического лица</t>
  </si>
  <si>
    <t>Вид деятельности организации</t>
  </si>
  <si>
    <t>нет</t>
  </si>
  <si>
    <t>да</t>
  </si>
  <si>
    <t>ФИО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</si>
  <si>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</si>
  <si>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</si>
  <si>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</si>
  <si>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</si>
  <si>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</si>
  <si>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</si>
  <si>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</si>
  <si>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</si>
  <si>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</si>
  <si>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</si>
  <si>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</si>
  <si>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</si>
  <si>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</si>
  <si>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</si>
  <si>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</si>
  <si>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</si>
  <si>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</si>
  <si>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</si>
  <si>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</si>
  <si>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</si>
  <si>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</si>
  <si>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</si>
  <si>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</si>
  <si>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</si>
  <si>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</si>
  <si>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</si>
  <si>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</si>
  <si>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</si>
  <si>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</si>
  <si>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</si>
  <si>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</si>
  <si>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</si>
  <si>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</si>
  <si>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</si>
  <si>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</si>
  <si>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</si>
  <si>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 xml:space="preserve"> (требуется обновление)</t>
  </si>
  <si>
    <t xml:space="preserve"> - обязательные для заполнения</t>
  </si>
  <si>
    <t>Контактный телефон</t>
  </si>
  <si>
    <t>Адреса организации</t>
  </si>
  <si>
    <t>Юридический</t>
  </si>
  <si>
    <t>Почтовый</t>
  </si>
  <si>
    <t>Отчётный период</t>
  </si>
  <si>
    <t>Наличие статуса ЕТО</t>
  </si>
  <si>
    <t>MR</t>
  </si>
  <si>
    <t>MO</t>
  </si>
  <si>
    <t>OKTMO</t>
  </si>
  <si>
    <t>по приборам учёта</t>
  </si>
  <si>
    <t>Контактные данные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</si>
  <si>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</si>
  <si>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Сохранять отчёт в формате XLSB</t>
  </si>
  <si>
    <t>Если срок представления отчёта за период истёк, необходимо указать URL-ссылку на пояснительную записку (документ)</t>
  </si>
  <si>
    <t>NMBR</t>
  </si>
  <si>
    <t>Указание ссылки на документ:
• Вызов меню для ввода ссылки осуществляется правой кнопкой мыши
• В поле необходимо указать URL-ссылку на пояснительную записку (документ) в случае, если срок представления отчёта за период истёк</t>
  </si>
  <si>
    <t>Форма 46 - Сведения о полезном отпуске (продаже) тепловой энергии отдельным категориям потребителей</t>
  </si>
  <si>
    <t>Образец пояснительной записки (документа) можно скачать по ссылке</t>
  </si>
  <si>
    <t>Загрузить</t>
  </si>
  <si>
    <t>• При сохранении файла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</si>
  <si>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Использовать прокси-сервер для запроса обновлений</t>
  </si>
  <si>
    <t>Адрес прокси-сервера</t>
  </si>
  <si>
    <t>Порт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</si>
  <si>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</si>
  <si>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Адрес сервера ЕИАС для запроса данных:</t>
  </si>
  <si>
    <t>DNS</t>
  </si>
  <si>
    <t>Нет доступных обновлений, версия отчёта актуальна</t>
  </si>
  <si>
    <t>JUSTIFICATION_SAMPLE_URL</t>
  </si>
  <si>
    <t>Перейти к разделу</t>
  </si>
  <si>
    <t>Прочие, промышленные и приравненные к ним потребители</t>
  </si>
  <si>
    <t>Бюджетные организации</t>
  </si>
  <si>
    <t>Другие теплосетевые и теплоснабжающие организации</t>
  </si>
  <si>
    <t>Собственное производство энергоснабжающей организации</t>
  </si>
  <si>
    <t>Полезный отпуск</t>
  </si>
  <si>
    <t>Полезный отпуск конечным потребителям</t>
  </si>
  <si>
    <t>Полезный отпуск с учётом перепродажи</t>
  </si>
  <si>
    <t>Наименование
(ТЭ - тепловая энергия)</t>
  </si>
  <si>
    <t>На компенсацию потерь ТЭ при её передаче организациями, оказывающими услуги по передаче ТЭ</t>
  </si>
  <si>
    <t>Отпуск ТЭ потребителям с коллекторов электростанций (котельных)</t>
  </si>
  <si>
    <t>Отпуск произведенной (приобретённой) ТЭ потребителям через тепловую сеть</t>
  </si>
  <si>
    <t>расчётным методом</t>
  </si>
  <si>
    <r>
      <t xml:space="preserve">Объём отпуска ТЭ, </t>
    </r>
    <r>
      <rPr>
        <b/>
        <sz val="9"/>
        <rFont val="Tahoma"/>
        <family val="2"/>
        <charset val="204"/>
      </rPr>
      <t>Гкал</t>
    </r>
  </si>
  <si>
    <t xml:space="preserve">перерасчёт
</t>
  </si>
  <si>
    <t>Данные предыдущих отчётных периодов</t>
  </si>
  <si>
    <r>
      <t>Стоимость (</t>
    </r>
    <r>
      <rPr>
        <b/>
        <sz val="9"/>
        <rFont val="Tahoma"/>
        <family val="2"/>
        <charset val="204"/>
      </rPr>
      <t>без НДС</t>
    </r>
    <r>
      <rPr>
        <sz val="9"/>
        <rFont val="Tahoma"/>
        <family val="2"/>
        <charset val="204"/>
      </rPr>
      <t xml:space="preserve">) отпущенной ТЭ, </t>
    </r>
    <r>
      <rPr>
        <b/>
        <sz val="9"/>
        <rFont val="Tahoma"/>
        <family val="2"/>
        <charset val="204"/>
      </rPr>
      <t>руб.</t>
    </r>
  </si>
  <si>
    <r>
      <t xml:space="preserve">Коды по ОКЕИ: </t>
    </r>
    <r>
      <rPr>
        <b/>
        <sz val="9"/>
        <rFont val="Tahoma"/>
        <family val="2"/>
        <charset val="204"/>
      </rPr>
      <t>гигакалорий</t>
    </r>
    <r>
      <rPr>
        <sz val="9"/>
        <rFont val="Tahoma"/>
        <family val="2"/>
        <charset val="204"/>
      </rPr>
      <t xml:space="preserve"> - 233, </t>
    </r>
    <r>
      <rPr>
        <b/>
        <sz val="9"/>
        <rFont val="Tahoma"/>
        <family val="2"/>
        <charset val="204"/>
      </rPr>
      <t>рубль</t>
    </r>
    <r>
      <rPr>
        <sz val="9"/>
        <rFont val="Tahoma"/>
        <family val="2"/>
        <charset val="204"/>
      </rPr>
      <t xml:space="preserve"> - 383</t>
    </r>
  </si>
  <si>
    <t>На I полугодие</t>
  </si>
  <si>
    <t>Объём</t>
  </si>
  <si>
    <t>На II полугодие</t>
  </si>
  <si>
    <t>Заявленные (плановые) объёмы отпуска, Гкал</t>
  </si>
  <si>
    <t>Товарная продукция</t>
  </si>
  <si>
    <t>ответственное за предоставление статистической информации</t>
  </si>
  <si>
    <t>(лицо, уполномоченное предоставлять статистическую информацию</t>
  </si>
  <si>
    <t>от имени юридического лица или от имени гражданина,</t>
  </si>
  <si>
    <t>осуществляющего предпринимательскую деятельность</t>
  </si>
  <si>
    <t>без образования юридического лица)</t>
  </si>
  <si>
    <t>(email)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</si>
  <si>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</si>
  <si>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</si>
  <si>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</si>
  <si>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Комментарии</t>
  </si>
  <si>
    <t>1</t>
  </si>
  <si>
    <t>I</t>
  </si>
  <si>
    <t>2</t>
  </si>
  <si>
    <t>2.1</t>
  </si>
  <si>
    <t>2.2</t>
  </si>
  <si>
    <t>3</t>
  </si>
  <si>
    <t>4</t>
  </si>
  <si>
    <t>5</t>
  </si>
  <si>
    <t>6</t>
  </si>
  <si>
    <t>ПО.3</t>
  </si>
  <si>
    <t>ПО.4</t>
  </si>
  <si>
    <t>ПО.5</t>
  </si>
  <si>
    <t>ПО</t>
  </si>
  <si>
    <t>№ п/п</t>
  </si>
  <si>
    <t>II</t>
  </si>
  <si>
    <t>Теплоноситель</t>
  </si>
  <si>
    <t>Полезный отпуск теплоэнергии в горячей воде и в паре</t>
  </si>
  <si>
    <t>Отпуск в горячей воде</t>
  </si>
  <si>
    <t>Отпуск в паре</t>
  </si>
  <si>
    <t>• по данным регионального органа регулирования, представляемых в мониторинге технико-экономических показателей организаций теплоснабжения</t>
  </si>
  <si>
    <t>Сроки предоставления:
• Отчёт за месяц необходимо представить до 30 числа после отчётного месяца
• Отчёт за год необходимо представить до 1 марта
• В случае отсутствия полезного отпуска за отчётный месяц (летний месяц, неотопительный период) отчёт необходимо предоставить в ФАС России, оставив диапазоны с объёмами незаполненными (пустыми)</t>
  </si>
  <si>
    <t>отопительный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</si>
  <si>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
• специальные субвенции, субсидии, направленные на снижение тарифов на энергию, выделяемые из бюджетов всех уровней, в стоимость не включаются
• данные приводятся без учёта повышающих коэффициентов к тарифам и нормативам в сфере теплоснабжения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</si>
  <si>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</si>
  <si>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</si>
  <si>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</si>
  <si>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</si>
  <si>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</si>
  <si>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PROTECT_MARKER</t>
  </si>
  <si>
    <t>LOGIN</t>
  </si>
  <si>
    <t>PASSWORD</t>
  </si>
  <si>
    <t>MD5</t>
  </si>
  <si>
    <t>ATH_SCHEME</t>
  </si>
  <si>
    <t>RETAIN_PASSWORD</t>
  </si>
  <si>
    <t>PERIOD</t>
  </si>
  <si>
    <t>REGION_NAME</t>
  </si>
  <si>
    <t>Организация</t>
  </si>
  <si>
    <t>OKTMR_NAME</t>
  </si>
  <si>
    <t>Виды деятельности</t>
  </si>
  <si>
    <t>VDET_NAME_LIST</t>
  </si>
  <si>
    <t>VDET_FULL_NAME_LIST</t>
  </si>
  <si>
    <t>ORG_START_DATE</t>
  </si>
  <si>
    <t>ORG_END_DATE</t>
  </si>
  <si>
    <t>VDET_START_DATE</t>
  </si>
  <si>
    <t>XML_AUTHORISATION_TAG_NAMES</t>
  </si>
  <si>
    <t>VDET_END_DATE</t>
  </si>
  <si>
    <t>DIC_NAME</t>
  </si>
  <si>
    <t>DIC_VALUE</t>
  </si>
  <si>
    <t>XML_DICTIONARIES_TAG_NAMES</t>
  </si>
  <si>
    <t>Общий полезный отпуск конечным потребителям
(в горячей воде и паре)</t>
  </si>
  <si>
    <t>Общий полезный отпуск с учётом перепродажи
(в горячей воде и паре)</t>
  </si>
  <si>
    <t>Общий полезный отпуск
(в горячей воде и паре)</t>
  </si>
  <si>
    <t>Утверждённый тариф</t>
  </si>
  <si>
    <r>
      <t>Расчётная стоимость (</t>
    </r>
    <r>
      <rPr>
        <b/>
        <sz val="9"/>
        <rFont val="Tahoma"/>
        <family val="2"/>
        <charset val="204"/>
      </rPr>
      <t>без НДС</t>
    </r>
    <r>
      <rPr>
        <sz val="9"/>
        <rFont val="Tahoma"/>
        <family val="2"/>
        <charset val="204"/>
      </rPr>
      <t>) отпускаемой ТЭ исходя их утверждённых тарифов и плановых объёмов, руб.</t>
    </r>
  </si>
  <si>
    <t>HEATING_PERIOD</t>
  </si>
  <si>
    <t>неотопительный</t>
  </si>
  <si>
    <t>неотопительный (только ГВС)</t>
  </si>
  <si>
    <t>неотопительный (только СН)</t>
  </si>
  <si>
    <t>Система налогообложения</t>
  </si>
  <si>
    <t>Наличие соглашений сторон по нерегулируемым ценам</t>
  </si>
  <si>
    <t>TAX_SYSTEM_LIST</t>
  </si>
  <si>
    <t>ОСН</t>
  </si>
  <si>
    <t>УСН</t>
  </si>
  <si>
    <t>ПСН</t>
  </si>
  <si>
    <t>ЕНВД</t>
  </si>
  <si>
    <t>ЕСХН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</si>
  <si>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</si>
  <si>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</si>
  <si>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Форма № 46-ТЭ (полезный отпуск)
Утверждена приказом Росстата №848 от 23.12.2016</t>
  </si>
  <si>
    <t>Отпуск в горячей воде и в паре</t>
  </si>
  <si>
    <t>Тариф, руб./Гкал</t>
  </si>
  <si>
    <t>Общий показатель (средневзвешенная величина)</t>
  </si>
  <si>
    <t>• по группам потребителей - средневзвешенные (среди видов теплоносителей и типов отпуска) величины одноставочных тарифов, для двухставочных тарифов - расчётные величины перевода двухставочного тарифа в одноставочный тариф
• по строке "Полезный отпуск конечным потребителям" - средневзвешенная величина из 3-х компонентов
• по строке "Полезный отпуск с учётом перепродажи" - средневзвешенная величина из 4-х компонентов</t>
  </si>
  <si>
    <t>Рассчитан на объём, Гкал</t>
  </si>
  <si>
    <t>VLD COST JAN</t>
  </si>
  <si>
    <t>VLD COST YEAR</t>
  </si>
  <si>
    <t>VLD COST FEB</t>
  </si>
  <si>
    <t>VLD COST MAR</t>
  </si>
  <si>
    <t>VLD COST APR</t>
  </si>
  <si>
    <t>VLD COST MAY</t>
  </si>
  <si>
    <t>VLD COST JUN</t>
  </si>
  <si>
    <t>VLD COST JUL</t>
  </si>
  <si>
    <t>VLD COST AUG</t>
  </si>
  <si>
    <t>VLD COST SEP</t>
  </si>
  <si>
    <t>VLD COST OCT</t>
  </si>
  <si>
    <t>VLD COST NOV</t>
  </si>
  <si>
    <t>VLD COST DEC</t>
  </si>
  <si>
    <r>
      <t>Цена 1 Гкал исходя из утверждённых тарифов (</t>
    </r>
    <r>
      <rPr>
        <b/>
        <sz val="9"/>
        <rFont val="Tahoma"/>
        <family val="2"/>
        <charset val="204"/>
      </rPr>
      <t>без НДС</t>
    </r>
    <r>
      <rPr>
        <sz val="9"/>
        <rFont val="Tahoma"/>
        <family val="2"/>
        <charset val="204"/>
      </rPr>
      <t>)</t>
    </r>
  </si>
  <si>
    <t>TF</t>
  </si>
  <si>
    <t>ETO_STATUS</t>
  </si>
  <si>
    <t>NO</t>
  </si>
  <si>
    <t>OKTMO_ID</t>
  </si>
  <si>
    <t>INN_ID</t>
  </si>
  <si>
    <t>KPP_ID</t>
  </si>
  <si>
    <t>VDET_ID</t>
  </si>
  <si>
    <t>FIL_ID</t>
  </si>
  <si>
    <t>XML_UNREG_HEAT_LIST_ORG_TAG_NAMES</t>
  </si>
  <si>
    <t>LGL_ID</t>
  </si>
  <si>
    <t>REGION_ID</t>
  </si>
  <si>
    <t>L_SERVICE_JAN</t>
  </si>
  <si>
    <t>L_SERVICE_FEB</t>
  </si>
  <si>
    <t>L_SERVICE_MAR</t>
  </si>
  <si>
    <t>L_SERVICE_APR</t>
  </si>
  <si>
    <t>L_SERVICE_MAY</t>
  </si>
  <si>
    <t>L_SERVICE_JUN</t>
  </si>
  <si>
    <t>L_SERVICE_JUL</t>
  </si>
  <si>
    <t>L_SERVICE_AUG</t>
  </si>
  <si>
    <t>L_SERVICE_SEP</t>
  </si>
  <si>
    <t>L_SERVICE_OCT</t>
  </si>
  <si>
    <t>L_SERVICE_NOV</t>
  </si>
  <si>
    <t>L_SERVICE_DEC</t>
  </si>
  <si>
    <t>M01_B_RSL_VLM</t>
  </si>
  <si>
    <t>M01_B_BDG_VLM</t>
  </si>
  <si>
    <t>M01_B_PPL_VLM</t>
  </si>
  <si>
    <t>M01_B_OTH_VLM</t>
  </si>
  <si>
    <t>M02_B_RSL_VLM</t>
  </si>
  <si>
    <t>M02_B_BDG_VLM</t>
  </si>
  <si>
    <t>M02_B_PPL_VLM</t>
  </si>
  <si>
    <t>M02_B_OTH_VLM</t>
  </si>
  <si>
    <t>M03_B_RSL_VLM</t>
  </si>
  <si>
    <t>M03_B_BDG_VLM</t>
  </si>
  <si>
    <t>M03_B_PPL_VLM</t>
  </si>
  <si>
    <t>M03_B_OTH_VLM</t>
  </si>
  <si>
    <t>M04_B_RSL_VLM</t>
  </si>
  <si>
    <t>M04_B_BDG_VLM</t>
  </si>
  <si>
    <t>M04_B_PPL_VLM</t>
  </si>
  <si>
    <t>M04_B_OTH_VLM</t>
  </si>
  <si>
    <t>M05_B_RSL_VLM</t>
  </si>
  <si>
    <t>M05_B_BDG_VLM</t>
  </si>
  <si>
    <t>M05_B_PPL_VLM</t>
  </si>
  <si>
    <t>M05_B_OTH_VLM</t>
  </si>
  <si>
    <t>M06_B_RSL_VLM</t>
  </si>
  <si>
    <t>M06_B_BDG_VLM</t>
  </si>
  <si>
    <t>M06_B_PPL_VLM</t>
  </si>
  <si>
    <t>M06_B_OTH_VLM</t>
  </si>
  <si>
    <t>M07_B_RSL_VLM</t>
  </si>
  <si>
    <t>M07_B_BDG_VLM</t>
  </si>
  <si>
    <t>M07_B_PPL_VLM</t>
  </si>
  <si>
    <t>M07_B_OTH_VLM</t>
  </si>
  <si>
    <t>M08_B_RSL_VLM</t>
  </si>
  <si>
    <t>M08_B_BDG_VLM</t>
  </si>
  <si>
    <t>M08_B_PPL_VLM</t>
  </si>
  <si>
    <t>M08_B_OTH_VLM</t>
  </si>
  <si>
    <t>M09_B_RSL_VLM</t>
  </si>
  <si>
    <t>M09_B_BDG_VLM</t>
  </si>
  <si>
    <t>M09_B_PPL_VLM</t>
  </si>
  <si>
    <t>M09_B_OTH_VLM</t>
  </si>
  <si>
    <t>M10_B_RSL_VLM</t>
  </si>
  <si>
    <t>M10_B_BDG_VLM</t>
  </si>
  <si>
    <t>M10_B_PPL_VLM</t>
  </si>
  <si>
    <t>M10_B_OTH_VLM</t>
  </si>
  <si>
    <t>M11_B_RSL_VLM</t>
  </si>
  <si>
    <t>M11_B_BDG_VLM</t>
  </si>
  <si>
    <t>M11_B_PPL_VLM</t>
  </si>
  <si>
    <t>M11_B_OTH_VLM</t>
  </si>
  <si>
    <t>M12_B_RSL_VLM</t>
  </si>
  <si>
    <t>M12_B_BDG_VLM</t>
  </si>
  <si>
    <t>M12_B_PPL_VLM</t>
  </si>
  <si>
    <t>M12_B_OTH_VLM</t>
  </si>
  <si>
    <t>T_I_RSL_EOT</t>
  </si>
  <si>
    <t>T_I_BDG_EOT</t>
  </si>
  <si>
    <t>T_I_PPL_EOT</t>
  </si>
  <si>
    <t>T_I_OTH_EOT</t>
  </si>
  <si>
    <t>T_I_RSL_VLM</t>
  </si>
  <si>
    <t>T_I_BDG_VLM</t>
  </si>
  <si>
    <t>T_I_PPL_VLM</t>
  </si>
  <si>
    <t>T_I_OTH_VLM</t>
  </si>
  <si>
    <t>T_II_RSL_EOT</t>
  </si>
  <si>
    <t>T_II_BDG_EOT</t>
  </si>
  <si>
    <t>T_II_PPL_EOT</t>
  </si>
  <si>
    <t>T_II_OTH_EOT</t>
  </si>
  <si>
    <t>T_II_RSL_VLM</t>
  </si>
  <si>
    <t>T_II_BDG_VLM</t>
  </si>
  <si>
    <t>T_II_PPL_VLM</t>
  </si>
  <si>
    <t>T_II_OTH_VLM</t>
  </si>
  <si>
    <t>XML_RPT_STATISTICS_TAG_NAMES</t>
  </si>
  <si>
    <t>XML_PLAN1X_HEAT_ORG_DATA_TAG_NAMES</t>
  </si>
  <si>
    <t>Отчитывающаяся организация:
• Вызов формы выбора организации осуществляется двойным щелчком мыши
• Выбор организации осуществляется по данным мониторинга плановых технико-экономических показателей организаций теплоснабжения, предоставляемого в ФАС России региональными органами регулирования</t>
  </si>
  <si>
    <t>RECOVERY_AREA</t>
  </si>
  <si>
    <t>PRD2_NAME</t>
  </si>
  <si>
    <t>RPT_DATE</t>
  </si>
  <si>
    <t>RPT_STATUS</t>
  </si>
  <si>
    <t>V_STEAM</t>
  </si>
  <si>
    <t>C_STEAM</t>
  </si>
  <si>
    <t>V_WATER</t>
  </si>
  <si>
    <t>C_WATER</t>
  </si>
  <si>
    <t>VDET_LIST</t>
  </si>
  <si>
    <t>Некомбинированное производство :: Передача :: Сбыт</t>
  </si>
  <si>
    <t>Некомбинированное производство :: Сбыт</t>
  </si>
  <si>
    <t>Передача :: Сбыт</t>
  </si>
  <si>
    <t>Комбинированное производство, менее 25 МВт</t>
  </si>
  <si>
    <t>Комбинированное производство, более 25 МВт</t>
  </si>
  <si>
    <t>Некомбинированное производство :: Передача</t>
  </si>
  <si>
    <t>Некомбинированное производство</t>
  </si>
  <si>
    <t>Статус / дата отчёта</t>
  </si>
  <si>
    <t>SUM F46 VOLUME</t>
  </si>
  <si>
    <t>SUM F46 COST</t>
  </si>
  <si>
    <t>MONTH</t>
  </si>
  <si>
    <t>DEFINED</t>
  </si>
  <si>
    <t>ALLOW</t>
  </si>
  <si>
    <t>FACT</t>
  </si>
  <si>
    <t>RESULT</t>
  </si>
  <si>
    <t>VLD VOLUME JAN</t>
  </si>
  <si>
    <t>VLD VOLUME FEB</t>
  </si>
  <si>
    <t>VLD VOLUME MAR</t>
  </si>
  <si>
    <t>VLD VOLUME APR</t>
  </si>
  <si>
    <t>VLD VOLUME MAY</t>
  </si>
  <si>
    <t>VLD VOLUME JUN</t>
  </si>
  <si>
    <t>VLD VOLUME JUL</t>
  </si>
  <si>
    <t>VLD VOLUME AUG</t>
  </si>
  <si>
    <t>VLD VOLUME SEP</t>
  </si>
  <si>
    <t>VLD VOLUME OCT</t>
  </si>
  <si>
    <t>VLD VOLUME NOV</t>
  </si>
  <si>
    <t>VLD VOLUME DEC</t>
  </si>
  <si>
    <t>VLD VOLUME YEAR</t>
  </si>
  <si>
    <t>CURRENT PLN VOLUME</t>
  </si>
  <si>
    <t>CURRENT PLN COST</t>
  </si>
  <si>
    <t>CURRENT RPT VOLUME</t>
  </si>
  <si>
    <t>CURRENT RPT COST</t>
  </si>
  <si>
    <t>YEAR F46 RESULT VOLUME</t>
  </si>
  <si>
    <t>YEAR F46 RESULT COST</t>
  </si>
  <si>
    <t>XML_OKTMO_HISTORY_LIST_TAG_NAMES</t>
  </si>
  <si>
    <t>итог за год</t>
  </si>
  <si>
    <t>YEAR_NAME</t>
  </si>
  <si>
    <t>MONTH_NAME</t>
  </si>
  <si>
    <t>MAX_PRICE</t>
  </si>
  <si>
    <t>MIN_PRICE</t>
  </si>
  <si>
    <t>90</t>
  </si>
  <si>
    <t>PLN_BDG_DEVIATION_VALUE</t>
  </si>
  <si>
    <t>PLN_OTH_DEVIATION_VALUE</t>
  </si>
  <si>
    <t>PLN_PPL_DEVIATION_VALUE</t>
  </si>
  <si>
    <t>PLN_RSL_DEVIATION_VALUE</t>
  </si>
  <si>
    <t>REPORT_BDG_CONSISTENCY_STATUS</t>
  </si>
  <si>
    <t>ERROR</t>
  </si>
  <si>
    <t>REPORT_EXISTENCE_STATUS</t>
  </si>
  <si>
    <t>REPORT_MONTH_ABSENCE</t>
  </si>
  <si>
    <t>REPORT_OTH_CONSISTENCY_STATUS</t>
  </si>
  <si>
    <t>REPORT_PPL_CONSISTENCY_STATUS</t>
  </si>
  <si>
    <t>REPORT_RSL_CONSISTENCY_STATUS</t>
  </si>
  <si>
    <t>REPORT_YEAR_CONSISTENCY_STATUS</t>
  </si>
  <si>
    <t>REPORT_YEAR_LESS_MONTH_STATUS</t>
  </si>
  <si>
    <t>TOTAL_ISSUE_IS_NEGATIVE</t>
  </si>
  <si>
    <t>REPORT_OVERDUE_INTERVAL</t>
  </si>
  <si>
    <t>http://eias.fas.gov.ru/files/46te.stx.justification.rtf</t>
  </si>
  <si>
    <t>Тип отчётного месяца</t>
  </si>
  <si>
    <t>- обновление индикаторов проверки отчёта</t>
  </si>
  <si>
    <t>Максимальный интервал представления отчёта за прошедшие периоды, дней</t>
  </si>
  <si>
    <t>• Срок предоставления отчётности за истекший период составляет не более указанного количества дней с первого числа месяца, следующего за отчётным
• По истечении этого срока отчётность может быть предоставлена только с приложением пояснительной записки, в которой следует указать причину несоблюдения сроков или причину повторного направления отчётности за истекший период</t>
  </si>
  <si>
    <t>налогообложение казённых учреждений</t>
  </si>
  <si>
    <t>DEVIATION_REASON_LIST</t>
  </si>
  <si>
    <t>изменение состава имущественного комплекса</t>
  </si>
  <si>
    <t>отключение абонентов по категории "Население"</t>
  </si>
  <si>
    <t>подключение новых абонентов по категории "Население"</t>
  </si>
  <si>
    <t>отключение абонентов по категории "Бюджетные потребители"</t>
  </si>
  <si>
    <t>подключение новых абонентов по категории "Бюджетные потребители"</t>
  </si>
  <si>
    <t>отключение абонентов по категории "Прочие и промышленные потребители"</t>
  </si>
  <si>
    <t>подключение новых абонентов по категории "Прочие и промышленные потребители"</t>
  </si>
  <si>
    <t>изменение состава имущественного комплекса (ввод в эксплуатацию новых объектов)</t>
  </si>
  <si>
    <t>изменение состава имущественного комплекса (вывод / передача объектов)</t>
  </si>
  <si>
    <t>изменение состава имущественного комплекса (ввод / приём объектов)</t>
  </si>
  <si>
    <t>изменение состава абонентов по категориям "Бюджетные потребители" и "Население"</t>
  </si>
  <si>
    <t>изменение состава абонентов по категориям "Бюджетные потребители" и "Прочие и промышленные потребители"</t>
  </si>
  <si>
    <t>изменение состава абонентов по категориям "Население" и "Прочие и промышленные потребители"</t>
  </si>
  <si>
    <t>изменение состава абонентов по категориям "Бюджетные потребители", "Население" и "Прочие и промышленные потребители"</t>
  </si>
  <si>
    <t>изменение состава абонентов конечных потребителей</t>
  </si>
  <si>
    <t>Причина</t>
  </si>
  <si>
    <t>URL-ссылка на обоснование</t>
  </si>
  <si>
    <t>PLN_LIMIT_DEVIATION_VALUE</t>
  </si>
  <si>
    <t>500</t>
  </si>
  <si>
    <t>Раздел заполняется в случае, если в результате проверки при сохранении отклонение фактических показателей от заявленных (плановых) значений по группам конечных потребителей превышает заданные величины:</t>
  </si>
  <si>
    <t>предложить ещё варианты ...</t>
  </si>
  <si>
    <t>полезный отпуск конечным потребителям увеличен в связи с незапланированными низкими температурами</t>
  </si>
  <si>
    <t>полезный отпуск конечным потребителям уменьшен в связи с незапланированными высокими температурами</t>
  </si>
  <si>
    <t>объёмы отпуска показаны регулирующим органом равными долями по 1/12, фактический отпуск распределяется на отопительный период</t>
  </si>
  <si>
    <t>объёмы отпуска показаны регулирующим органом на отопительный период, фактический отпуск осуществляется в течение 12 месяцев</t>
  </si>
  <si>
    <t>объёмы отпуска рассчитаны регулирующим органом по максимальным температурам наружного воздуха согласно СНиП 41-01-2003</t>
  </si>
  <si>
    <t>объёмы отпуска снизились в связи с установкой приборов учёта потребления тепловой энергии</t>
  </si>
  <si>
    <t>объёмы отпуска по категории "Бюджетные потребители" по версии регулирующего органа значительно ниже заявленных организацией в ходе тарифной кампании</t>
  </si>
  <si>
    <t>объёмы отпуска по категории "Население" по версии регулирующего органа значительно ниже заявленных организацией в ходе тарифной кампании</t>
  </si>
  <si>
    <t>объёмы отпуска по категории "Население" и "Прочие и промышленные потребители" по версии регулирующего органа значительно выше заявленных организацией в ходе тарифной кампании</t>
  </si>
  <si>
    <t>объёмы отпуска по категории "Население" рассчитаны регулирующим органом по максимальным температурам наружного воздуха, фактический отпуск распределяется на отопительный период</t>
  </si>
  <si>
    <t>M12_B_OWN_VLM</t>
  </si>
  <si>
    <t>M11_B_OWN_VLM</t>
  </si>
  <si>
    <t>M10_B_OWN_VLM</t>
  </si>
  <si>
    <t>M09_B_OWN_VLM</t>
  </si>
  <si>
    <t>M08_B_OWN_VLM</t>
  </si>
  <si>
    <t>M07_B_OWN_VLM</t>
  </si>
  <si>
    <t>M06_B_OWN_VLM</t>
  </si>
  <si>
    <t>M05_B_OWN_VLM</t>
  </si>
  <si>
    <t>M04_B_OWN_VLM</t>
  </si>
  <si>
    <t>M03_B_OWN_VLM</t>
  </si>
  <si>
    <t>M02_B_OWN_VLM</t>
  </si>
  <si>
    <t>M01_B_OWN_VLM</t>
  </si>
  <si>
    <t>REPORT_OWN_CONSISTENCY_STATUS</t>
  </si>
  <si>
    <t>PLN_OWN_DEVIATION_VALUE</t>
  </si>
  <si>
    <t>https://eias.ru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</si>
  <si>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</si>
  <si>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</si>
  <si>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Комбинированное производство, менее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</si>
  <si>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</si>
  <si>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</si>
  <si>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более 25 МВт :: Передача</t>
  </si>
  <si>
    <t>объёмы отпуска на компенсацию потерь выделены отдельно</t>
  </si>
  <si>
    <t>объёмы отпуска по категории "Бюджетные потребители" и "Население" по версии регулирующего органа значительно выше заявленных организацией в ходе тарифной кампании</t>
  </si>
  <si>
    <t>объёмы отпуска по категории "Бюджетные потребители" и "Население" по версии регулирующего органа значительно ниже заявленных организацией в ходе тарифной кампании</t>
  </si>
  <si>
    <t>объёмы отпуска по категории "Бюджетные потребители" и "Прочие и промышленные потребители" по версии регулирующего органа значительно выше заявленных организацией в ходе тарифной кампании</t>
  </si>
  <si>
    <t>объёмы отпуска по категории "Бюджетные потребители" и "Прочие и промышленные потребители" по версии регулирующего органа значительно ниже заявленных организацией в ходе тарифной кампании</t>
  </si>
  <si>
    <t>объёмы отпуска по категории "Бюджетные потребители" отличаются по причине отсутствия регистрации муниципального контракта</t>
  </si>
  <si>
    <t>объёмы отпуска по категории "Бюджетные потребители" по версии регулирующего органа значительно выше заявленных организацией в ходе тарифной кампании</t>
  </si>
  <si>
    <t>объёмы отпуска по категории "Население" и "Прочие и промышленные потребители" по версии регулирующего органа значительно ниже заявленных организацией в ходе тарифной кампании</t>
  </si>
  <si>
    <t>объёмы отпуска по категории "Население" по версии регулирующего органа значительно выше заявленных организацией в ходе тарифной кампании</t>
  </si>
  <si>
    <t>объёмы отпуска по категории "Прочие и промышленные потребители" по версии регулирующего органа значительно выше заявленных организацией в ходе тарифной кампании</t>
  </si>
  <si>
    <t>объёмы отпуска по категории "Прочие и промышленные потребители" по версии регулирующего органа значительно ниже заявленных организацией в ходе тарифной кампании</t>
  </si>
  <si>
    <t>объёмы отпуска снизились в связи с установлением и применением новых нормативов потребления тепловой энергии</t>
  </si>
  <si>
    <t>объёмы отпуска увеличились в связи с установкой приборов учёта потребления тепловой энергии</t>
  </si>
  <si>
    <t>объёмы отпуска увеличились в связи с установлением и применением новых нормативов потребления тепловой энергии</t>
  </si>
  <si>
    <t>полезный отпуск конечным потребителям имеет отклонение в связи с выходом из строя приборов узла учёта тепловой энергии</t>
  </si>
  <si>
    <t>полезный отпуск конечным потребителям снижен в связи с аварией на магистральном газопроводе</t>
  </si>
  <si>
    <t>расчётная стоимость исходя из объёмов отпуска конечным потребителям не учитывает фактическую равномерную оплату в течение 12 месяцев</t>
  </si>
  <si>
    <t>FEDERAL.2018</t>
  </si>
  <si>
    <t>(M01)N(M02)Y(M03)Y(M04)Y(M05)Y(M06)Y(M07)Y(M08)Y(M09)Y(M10)Y(M11)Y(M12)Y</t>
  </si>
  <si>
    <t>50000</t>
  </si>
  <si>
    <t>50</t>
  </si>
  <si>
    <t>6/8/2018  9:32:34 AM</t>
  </si>
  <si>
    <t>Проверка доступных обновлений...</t>
  </si>
  <si>
    <t>Информация</t>
  </si>
  <si>
    <t>6/8/2018  9:32:35 AM</t>
  </si>
  <si>
    <t>Нет доступных обновлений для отчёта с кодом 46TE.STX!</t>
  </si>
  <si>
    <t>2018</t>
  </si>
  <si>
    <t>REG</t>
  </si>
  <si>
    <t/>
  </si>
  <si>
    <t>plpnso</t>
  </si>
  <si>
    <t>26358584</t>
  </si>
  <si>
    <t>Баганский муниципальный район</t>
  </si>
  <si>
    <t>Андреевское</t>
  </si>
  <si>
    <t>50603402</t>
  </si>
  <si>
    <t>5417105044</t>
  </si>
  <si>
    <t>541701001</t>
  </si>
  <si>
    <t>МУП ИКС "Тепло"</t>
  </si>
  <si>
    <t>одноставочный</t>
  </si>
  <si>
    <t>5143808</t>
  </si>
  <si>
    <t>5219741</t>
  </si>
  <si>
    <t>5438749</t>
  </si>
  <si>
    <t>2386758237</t>
  </si>
  <si>
    <t>5412526</t>
  </si>
  <si>
    <t>26358580</t>
  </si>
  <si>
    <t>Баганское</t>
  </si>
  <si>
    <t>50603404</t>
  </si>
  <si>
    <t>5417104820</t>
  </si>
  <si>
    <t>Баганское МУП "Тепло"</t>
  </si>
  <si>
    <t>5143809</t>
  </si>
  <si>
    <t>5163198</t>
  </si>
  <si>
    <t>26462496</t>
  </si>
  <si>
    <t>7717127211</t>
  </si>
  <si>
    <t>540402002</t>
  </si>
  <si>
    <t>Филиал ФГУП РТРС "Сибирский РЦ"</t>
  </si>
  <si>
    <t>5160451</t>
  </si>
  <si>
    <t>56445201</t>
  </si>
  <si>
    <t>26358583</t>
  </si>
  <si>
    <t>Ивановское</t>
  </si>
  <si>
    <t>50603410</t>
  </si>
  <si>
    <t>5417105020</t>
  </si>
  <si>
    <t>МУП ИКС "Ивановский коммунальщик"</t>
  </si>
  <si>
    <t>5143842</t>
  </si>
  <si>
    <t>5163201</t>
  </si>
  <si>
    <t>26461964</t>
  </si>
  <si>
    <t>Казанское</t>
  </si>
  <si>
    <t>50603413</t>
  </si>
  <si>
    <t>5417104643</t>
  </si>
  <si>
    <t>МКУ "Центр материально-технического обеспечения Казанского сельсовета"</t>
  </si>
  <si>
    <t>5218422</t>
  </si>
  <si>
    <t>57045823</t>
  </si>
  <si>
    <t>26358585</t>
  </si>
  <si>
    <t>5417105037</t>
  </si>
  <si>
    <t>МУП ИКС "Сервис"</t>
  </si>
  <si>
    <t>5163186</t>
  </si>
  <si>
    <t>26434815</t>
  </si>
  <si>
    <t>7</t>
  </si>
  <si>
    <t>Кузнецовский сельсовет</t>
  </si>
  <si>
    <t>50603414</t>
  </si>
  <si>
    <t>5417103262</t>
  </si>
  <si>
    <t>540701001</t>
  </si>
  <si>
    <t>МКОУ Кузнецовская средняя общеобразовательная школа</t>
  </si>
  <si>
    <t>5143919</t>
  </si>
  <si>
    <t>56476488</t>
  </si>
  <si>
    <t>5416434</t>
  </si>
  <si>
    <t>26358581</t>
  </si>
  <si>
    <t>8</t>
  </si>
  <si>
    <t>Лозовское</t>
  </si>
  <si>
    <t>50603407</t>
  </si>
  <si>
    <t>5417104996</t>
  </si>
  <si>
    <t>МУП ИКС "Коммунальщик"</t>
  </si>
  <si>
    <t>5143971</t>
  </si>
  <si>
    <t>5219740</t>
  </si>
  <si>
    <t>26358574</t>
  </si>
  <si>
    <t>9</t>
  </si>
  <si>
    <t>5417100293</t>
  </si>
  <si>
    <t>ОАО "Вознесенское"</t>
  </si>
  <si>
    <t>5219737</t>
  </si>
  <si>
    <t>26648999</t>
  </si>
  <si>
    <t>10</t>
  </si>
  <si>
    <t>Мироновское</t>
  </si>
  <si>
    <t>50603416</t>
  </si>
  <si>
    <t>5417103110</t>
  </si>
  <si>
    <t>МКОУ  Мироновская СОШ</t>
  </si>
  <si>
    <t>5143909</t>
  </si>
  <si>
    <t>473990410</t>
  </si>
  <si>
    <t>26434872</t>
  </si>
  <si>
    <t>11</t>
  </si>
  <si>
    <t>Палецкое</t>
  </si>
  <si>
    <t>50603418</t>
  </si>
  <si>
    <t>5417103350</t>
  </si>
  <si>
    <t>МКОУ Палецкая средняя общеобразовательная школа</t>
  </si>
  <si>
    <t>5144900</t>
  </si>
  <si>
    <t>56476489</t>
  </si>
  <si>
    <t>26358582</t>
  </si>
  <si>
    <t>12</t>
  </si>
  <si>
    <t>Савкинское</t>
  </si>
  <si>
    <t>50603422</t>
  </si>
  <si>
    <t>5417105012</t>
  </si>
  <si>
    <t>МУП ИКС "Уют"</t>
  </si>
  <si>
    <t>5144987</t>
  </si>
  <si>
    <t>5163179</t>
  </si>
  <si>
    <t>26427149</t>
  </si>
  <si>
    <t>13</t>
  </si>
  <si>
    <t>Барабинский муниципальный район</t>
  </si>
  <si>
    <t>Город Барабинск</t>
  </si>
  <si>
    <t>50604101</t>
  </si>
  <si>
    <t>5502020634</t>
  </si>
  <si>
    <t>554250001</t>
  </si>
  <si>
    <t>АО "Транснефть-Западная Сибирь"</t>
  </si>
  <si>
    <t>5143898</t>
  </si>
  <si>
    <t>5175127</t>
  </si>
  <si>
    <t>5425156</t>
  </si>
  <si>
    <t>26835599</t>
  </si>
  <si>
    <t>14</t>
  </si>
  <si>
    <t>7708503727</t>
  </si>
  <si>
    <t>540745040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</si>
  <si>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</si>
  <si>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5112046</t>
  </si>
  <si>
    <t>677869092</t>
  </si>
  <si>
    <t>26358880</t>
  </si>
  <si>
    <t>15</t>
  </si>
  <si>
    <t>5451110781</t>
  </si>
  <si>
    <t>545101001</t>
  </si>
  <si>
    <t>МУП ЖКХ г.Барабинска</t>
  </si>
  <si>
    <t>5163215</t>
  </si>
  <si>
    <t>5438780</t>
  </si>
  <si>
    <t>30991667</t>
  </si>
  <si>
    <t>16</t>
  </si>
  <si>
    <t>5507140597</t>
  </si>
  <si>
    <t>550701001</t>
  </si>
  <si>
    <t>ООО "ТД "ЛЮБИНСКИЙ"</t>
  </si>
  <si>
    <t>3531713996</t>
  </si>
  <si>
    <t>5425122</t>
  </si>
  <si>
    <t>30985454</t>
  </si>
  <si>
    <t>17</t>
  </si>
  <si>
    <t>5444101761</t>
  </si>
  <si>
    <t>ФГКУ КОМБИНАТ "МАРС" РОСРЕЗЕРВА</t>
  </si>
  <si>
    <t>5219882</t>
  </si>
  <si>
    <t>28420845</t>
  </si>
  <si>
    <t>18</t>
  </si>
  <si>
    <t>Зюзинское</t>
  </si>
  <si>
    <t>50604402</t>
  </si>
  <si>
    <t>5451112771</t>
  </si>
  <si>
    <t>МУП "УО по КХ" Зюзинского сельсовета</t>
  </si>
  <si>
    <t>5143843</t>
  </si>
  <si>
    <t>1537398059</t>
  </si>
  <si>
    <t>26358882</t>
  </si>
  <si>
    <t>19</t>
  </si>
  <si>
    <t>Козловское</t>
  </si>
  <si>
    <t>50604404</t>
  </si>
  <si>
    <t>5451110862</t>
  </si>
  <si>
    <t>МУП "Жилкомхоз" Козловского сельсовета</t>
  </si>
  <si>
    <t>5144577</t>
  </si>
  <si>
    <t>5163218</t>
  </si>
  <si>
    <t>28454349</t>
  </si>
  <si>
    <t>20</t>
  </si>
  <si>
    <t>Межозерное</t>
  </si>
  <si>
    <t>50604406</t>
  </si>
  <si>
    <t>5451112757</t>
  </si>
  <si>
    <t>МУП "ЖКХ МО Межозёрного сельсовета"</t>
  </si>
  <si>
    <t>5143929</t>
  </si>
  <si>
    <t>1607264943</t>
  </si>
  <si>
    <t>28454526</t>
  </si>
  <si>
    <t>21</t>
  </si>
  <si>
    <t>Новониколаевское</t>
  </si>
  <si>
    <t>50604407</t>
  </si>
  <si>
    <t>5451112740</t>
  </si>
  <si>
    <t>МУП "ЖКХ" Новониколаевского сельсовета</t>
  </si>
  <si>
    <t>5144851</t>
  </si>
  <si>
    <t>1607265077</t>
  </si>
  <si>
    <t>28454380</t>
  </si>
  <si>
    <t>22</t>
  </si>
  <si>
    <t>Новоспасское</t>
  </si>
  <si>
    <t>50604410</t>
  </si>
  <si>
    <t>5451112789</t>
  </si>
  <si>
    <t>МУП "Жилкохоз" Новоспасского сельсовета</t>
  </si>
  <si>
    <t>5144871</t>
  </si>
  <si>
    <t>1607265315</t>
  </si>
  <si>
    <t>26358876</t>
  </si>
  <si>
    <t>23</t>
  </si>
  <si>
    <t>Новочановское</t>
  </si>
  <si>
    <t>50604413</t>
  </si>
  <si>
    <t>5451110728</t>
  </si>
  <si>
    <t>МУП "Жилкомхоз" Новочановского сельсовета</t>
  </si>
  <si>
    <t>5144818</t>
  </si>
  <si>
    <t>5163206</t>
  </si>
  <si>
    <t>28420856</t>
  </si>
  <si>
    <t>24</t>
  </si>
  <si>
    <t>Новоярковское</t>
  </si>
  <si>
    <t>50604416</t>
  </si>
  <si>
    <t>5451112764</t>
  </si>
  <si>
    <t>МУП "Жилкомхоз" Новоярковского сельсовета</t>
  </si>
  <si>
    <t>5144819</t>
  </si>
  <si>
    <t>1537398064</t>
  </si>
  <si>
    <t>26358872</t>
  </si>
  <si>
    <t>25</t>
  </si>
  <si>
    <t>Таскаевское</t>
  </si>
  <si>
    <t>50604419</t>
  </si>
  <si>
    <t>5451110661</t>
  </si>
  <si>
    <t>МУП "Жилкомхоз" Таскаевского сельсовета</t>
  </si>
  <si>
    <t>5144861</t>
  </si>
  <si>
    <t>5219901</t>
  </si>
  <si>
    <t>27577493</t>
  </si>
  <si>
    <t>26</t>
  </si>
  <si>
    <t>5418100183</t>
  </si>
  <si>
    <t>СХПК "Колхоз Сартланский"</t>
  </si>
  <si>
    <t>5219743</t>
  </si>
  <si>
    <t>28454502</t>
  </si>
  <si>
    <t>27</t>
  </si>
  <si>
    <t>Устьянцевское</t>
  </si>
  <si>
    <t>50604418</t>
  </si>
  <si>
    <t>5451110799</t>
  </si>
  <si>
    <t>МУП "ЖКХ" Устьянцевского сельсовета</t>
  </si>
  <si>
    <t>5144798</t>
  </si>
  <si>
    <t>5163212</t>
  </si>
  <si>
    <t>28443516</t>
  </si>
  <si>
    <t>28</t>
  </si>
  <si>
    <t>Шубинское</t>
  </si>
  <si>
    <t>50604422</t>
  </si>
  <si>
    <t>5451110686</t>
  </si>
  <si>
    <t>МУП "ЖКХ" Шубинского сельсовета Барабинского района</t>
  </si>
  <si>
    <t>5145448</t>
  </si>
  <si>
    <t>5163209</t>
  </si>
  <si>
    <t>26358871</t>
  </si>
  <si>
    <t>29</t>
  </si>
  <si>
    <t>Щербаковское</t>
  </si>
  <si>
    <t>50604425</t>
  </si>
  <si>
    <t>5451110647</t>
  </si>
  <si>
    <t>МУП ЖКХ Щербаковское</t>
  </si>
  <si>
    <t>5145449</t>
  </si>
  <si>
    <t>5219900</t>
  </si>
  <si>
    <t>26413942</t>
  </si>
  <si>
    <t>30</t>
  </si>
  <si>
    <t>Болотнинский муниципальный район</t>
  </si>
  <si>
    <t>Ачинский сельсовет</t>
  </si>
  <si>
    <t>50606402</t>
  </si>
  <si>
    <t>5413112548</t>
  </si>
  <si>
    <t>541301001</t>
  </si>
  <si>
    <t>МКП "Ачинское жилищно-коммунальное хозяйство"</t>
  </si>
  <si>
    <t>5143810</t>
  </si>
  <si>
    <t>56434753</t>
  </si>
  <si>
    <t>5438746</t>
  </si>
  <si>
    <t>26358549</t>
  </si>
  <si>
    <t>31</t>
  </si>
  <si>
    <t>Байкальское</t>
  </si>
  <si>
    <t>50606404</t>
  </si>
  <si>
    <t>5413111880</t>
  </si>
  <si>
    <t>МКП "Жилищно-коммунальные системы" Байкальского сельсовета</t>
  </si>
  <si>
    <t>5143811</t>
  </si>
  <si>
    <t>5219715</t>
  </si>
  <si>
    <t>26358545</t>
  </si>
  <si>
    <t>32</t>
  </si>
  <si>
    <t>Баратаевское</t>
  </si>
  <si>
    <t>50606405</t>
  </si>
  <si>
    <t>5413111791</t>
  </si>
  <si>
    <t>МКП "Баратаевское ЖКХ" Баратаевского МО</t>
  </si>
  <si>
    <t>5143741</t>
  </si>
  <si>
    <t>5438719</t>
  </si>
  <si>
    <t>26358543</t>
  </si>
  <si>
    <t>33</t>
  </si>
  <si>
    <t>Боровское</t>
  </si>
  <si>
    <t>50606407</t>
  </si>
  <si>
    <t>5413111720</t>
  </si>
  <si>
    <t>МКП "Боровское жилищно-коммунальное хозяйство"</t>
  </si>
  <si>
    <t>5143761</t>
  </si>
  <si>
    <t>5280640</t>
  </si>
  <si>
    <t>26358551</t>
  </si>
  <si>
    <t>34</t>
  </si>
  <si>
    <t>Варламовское</t>
  </si>
  <si>
    <t>50606410</t>
  </si>
  <si>
    <t>5413111985</t>
  </si>
  <si>
    <t>МКП "ДЕЗ жилищно-коммунальных услуг" Варламовского МО</t>
  </si>
  <si>
    <t>5143785</t>
  </si>
  <si>
    <t>5280643</t>
  </si>
  <si>
    <t>30813578</t>
  </si>
  <si>
    <t>35</t>
  </si>
  <si>
    <t>Город Болотное</t>
  </si>
  <si>
    <t>50606101</t>
  </si>
  <si>
    <t>7708737500</t>
  </si>
  <si>
    <t>541345001</t>
  </si>
  <si>
    <t>АО "Вагонная ремонтная компания-3"</t>
  </si>
  <si>
    <t>5143899</t>
  </si>
  <si>
    <t>909825692</t>
  </si>
  <si>
    <t>2785011833</t>
  </si>
  <si>
    <t>26358539</t>
  </si>
  <si>
    <t>36</t>
  </si>
  <si>
    <t>5413103920</t>
  </si>
  <si>
    <t>ГАУССО НСО "Болотнинский психоневрологический интернат"</t>
  </si>
  <si>
    <t>5219710</t>
  </si>
  <si>
    <t>26358541</t>
  </si>
  <si>
    <t>37</t>
  </si>
  <si>
    <t>5413112964</t>
  </si>
  <si>
    <t>ЗАО «Болотнинская гофротара»</t>
  </si>
  <si>
    <t>1329189065</t>
  </si>
  <si>
    <t>26437317</t>
  </si>
  <si>
    <t>38</t>
  </si>
  <si>
    <t>5413111495</t>
  </si>
  <si>
    <t>МКП "УК ЖКХ Болотнинского района"</t>
  </si>
  <si>
    <t>56476472</t>
  </si>
  <si>
    <t>27556040</t>
  </si>
  <si>
    <t>39</t>
  </si>
  <si>
    <t>5413113566</t>
  </si>
  <si>
    <t>МУП «Коммунальное хозяйство»</t>
  </si>
  <si>
    <t>891220722</t>
  </si>
  <si>
    <t>30432025</t>
  </si>
  <si>
    <t>40</t>
  </si>
  <si>
    <t>5405450938</t>
  </si>
  <si>
    <t>ООО "СибТЭК"</t>
  </si>
  <si>
    <t>1217248614</t>
  </si>
  <si>
    <t>2386758238</t>
  </si>
  <si>
    <t>26358550</t>
  </si>
  <si>
    <t>41</t>
  </si>
  <si>
    <t>Дивинское</t>
  </si>
  <si>
    <t>50606413</t>
  </si>
  <si>
    <t>5413111978</t>
  </si>
  <si>
    <t>МКП "Дивинское жилищно-коммунальное хозяйство"</t>
  </si>
  <si>
    <t>5143886</t>
  </si>
  <si>
    <t>5280642</t>
  </si>
  <si>
    <t>26358542</t>
  </si>
  <si>
    <t>42</t>
  </si>
  <si>
    <t>Егоровское</t>
  </si>
  <si>
    <t>50606416</t>
  </si>
  <si>
    <t>5413111632</t>
  </si>
  <si>
    <t>МКП "Тепловодосети" Егоровского МО</t>
  </si>
  <si>
    <t>5143875</t>
  </si>
  <si>
    <t>5163228</t>
  </si>
  <si>
    <t>26358546</t>
  </si>
  <si>
    <t>43</t>
  </si>
  <si>
    <t>Зудовское</t>
  </si>
  <si>
    <t>50606419</t>
  </si>
  <si>
    <t>5413111689</t>
  </si>
  <si>
    <t>МКП "Коммунальные системы с.Зудово"</t>
  </si>
  <si>
    <t>5143844</t>
  </si>
  <si>
    <t>5280639</t>
  </si>
  <si>
    <t>28500044</t>
  </si>
  <si>
    <t>44</t>
  </si>
  <si>
    <t>Карасевское</t>
  </si>
  <si>
    <t>50606422</t>
  </si>
  <si>
    <t>5413111801</t>
  </si>
  <si>
    <t>МКП "Коммунальные системы" МО Карасёвского сельсовета</t>
  </si>
  <si>
    <t>5143830</t>
  </si>
  <si>
    <t>5438721</t>
  </si>
  <si>
    <t>26373729</t>
  </si>
  <si>
    <t>45</t>
  </si>
  <si>
    <t>Корниловское</t>
  </si>
  <si>
    <t>50606425</t>
  </si>
  <si>
    <t>5413112026</t>
  </si>
  <si>
    <t>МУП "Дирекция единого заказчика жилищно-коммунальных услуг" Корниловского МО</t>
  </si>
  <si>
    <t>5143950</t>
  </si>
  <si>
    <t>5280644</t>
  </si>
  <si>
    <t>26358548</t>
  </si>
  <si>
    <t>46</t>
  </si>
  <si>
    <t>Кунчурукское</t>
  </si>
  <si>
    <t>50606428</t>
  </si>
  <si>
    <t>5413111865</t>
  </si>
  <si>
    <t>МКП "Коммунальщик" Кунчурукского МО</t>
  </si>
  <si>
    <t>5143940</t>
  </si>
  <si>
    <t>5219714</t>
  </si>
  <si>
    <t>26413927</t>
  </si>
  <si>
    <t>47</t>
  </si>
  <si>
    <t>Новобибеевский сельсовет</t>
  </si>
  <si>
    <t>50606434</t>
  </si>
  <si>
    <t>5413112700</t>
  </si>
  <si>
    <t>МУП "Уют" с.Новобибеево</t>
  </si>
  <si>
    <t>5144977</t>
  </si>
  <si>
    <t>56539978</t>
  </si>
  <si>
    <t>26358553</t>
  </si>
  <si>
    <t>48</t>
  </si>
  <si>
    <t>Ояшинское</t>
  </si>
  <si>
    <t>50606437</t>
  </si>
  <si>
    <t>5413112040</t>
  </si>
  <si>
    <t>МКП "Ояшинское жилищно-коммунальное хозяйство"</t>
  </si>
  <si>
    <t>5144808</t>
  </si>
  <si>
    <t>5219718</t>
  </si>
  <si>
    <t>26358544</t>
  </si>
  <si>
    <t>49</t>
  </si>
  <si>
    <t>Светлополянское</t>
  </si>
  <si>
    <t>50606443</t>
  </si>
  <si>
    <t>5413111738</t>
  </si>
  <si>
    <t>МКП "Тепло"</t>
  </si>
  <si>
    <t>5144988</t>
  </si>
  <si>
    <t>5163230</t>
  </si>
  <si>
    <t>26358588</t>
  </si>
  <si>
    <t>Венгеровский муниципальный район</t>
  </si>
  <si>
    <t>Венгеровское</t>
  </si>
  <si>
    <t>50608402</t>
  </si>
  <si>
    <t>5419000015</t>
  </si>
  <si>
    <t>541901001</t>
  </si>
  <si>
    <t>ПМК "Мелиоводстрой"</t>
  </si>
  <si>
    <t>5143797</t>
  </si>
  <si>
    <t>5163458</t>
  </si>
  <si>
    <t>5438751</t>
  </si>
  <si>
    <t>26649078</t>
  </si>
  <si>
    <t>51</t>
  </si>
  <si>
    <t>Вознесенское</t>
  </si>
  <si>
    <t>50608404</t>
  </si>
  <si>
    <t>5419000865</t>
  </si>
  <si>
    <t>МУП ЖКХ "Вознесенское"</t>
  </si>
  <si>
    <t>5143751</t>
  </si>
  <si>
    <t>473990306</t>
  </si>
  <si>
    <t>26437559</t>
  </si>
  <si>
    <t>52</t>
  </si>
  <si>
    <t>Воробьевское</t>
  </si>
  <si>
    <t>50608407</t>
  </si>
  <si>
    <t>5419000696</t>
  </si>
  <si>
    <t>ООО "Вектор-К"</t>
  </si>
  <si>
    <t>5143752</t>
  </si>
  <si>
    <t>56522540</t>
  </si>
  <si>
    <t>53</t>
  </si>
  <si>
    <t>Меньшиковское</t>
  </si>
  <si>
    <t>50608413</t>
  </si>
  <si>
    <t>5143930</t>
  </si>
  <si>
    <t>54</t>
  </si>
  <si>
    <t>Мининское</t>
  </si>
  <si>
    <t>50608416</t>
  </si>
  <si>
    <t>5143910</t>
  </si>
  <si>
    <t>26415725</t>
  </si>
  <si>
    <t>55</t>
  </si>
  <si>
    <t>Новотартасское</t>
  </si>
  <si>
    <t>50608420</t>
  </si>
  <si>
    <t>5419000689</t>
  </si>
  <si>
    <t>МУП "Новотартасское"</t>
  </si>
  <si>
    <t>5144820</t>
  </si>
  <si>
    <t>56522539</t>
  </si>
  <si>
    <t>56</t>
  </si>
  <si>
    <t>Павловское</t>
  </si>
  <si>
    <t>50608422</t>
  </si>
  <si>
    <t>5144809</t>
  </si>
  <si>
    <t>27956360</t>
  </si>
  <si>
    <t>57</t>
  </si>
  <si>
    <t>Петропавловское 1-е</t>
  </si>
  <si>
    <t>50608425</t>
  </si>
  <si>
    <t>5419000897</t>
  </si>
  <si>
    <t>МУП "1-Петропавловское ЖКХ"</t>
  </si>
  <si>
    <t>5144901</t>
  </si>
  <si>
    <t>1320042069</t>
  </si>
  <si>
    <t>26415759</t>
  </si>
  <si>
    <t>58</t>
  </si>
  <si>
    <t>Сибирцевское 1-е</t>
  </si>
  <si>
    <t>50608431</t>
  </si>
  <si>
    <t>5419000706</t>
  </si>
  <si>
    <t>МУП "1-е Сибирцевское ЖКХ"</t>
  </si>
  <si>
    <t>5144839</t>
  </si>
  <si>
    <t>56522541</t>
  </si>
  <si>
    <t>26373761</t>
  </si>
  <si>
    <t>59</t>
  </si>
  <si>
    <t>Сибирцевское 2-е</t>
  </si>
  <si>
    <t>50608434</t>
  </si>
  <si>
    <t>5419203801</t>
  </si>
  <si>
    <t>МУП "Сибирцевское 2-е ЖКХ"</t>
  </si>
  <si>
    <t>5144840</t>
  </si>
  <si>
    <t>485631025</t>
  </si>
  <si>
    <t>26649116</t>
  </si>
  <si>
    <t>60</t>
  </si>
  <si>
    <t>Тартасское</t>
  </si>
  <si>
    <t>50608437</t>
  </si>
  <si>
    <t>5419000826</t>
  </si>
  <si>
    <t>МУП "Тартасское ЖКХ"</t>
  </si>
  <si>
    <t>5144862</t>
  </si>
  <si>
    <t>473990372</t>
  </si>
  <si>
    <t>61</t>
  </si>
  <si>
    <t>Урезское</t>
  </si>
  <si>
    <t>50608443</t>
  </si>
  <si>
    <t>5144799</t>
  </si>
  <si>
    <t>62</t>
  </si>
  <si>
    <t>Усть-Изесское</t>
  </si>
  <si>
    <t>50608446</t>
  </si>
  <si>
    <t>5144800</t>
  </si>
  <si>
    <t>26358853</t>
  </si>
  <si>
    <t>63</t>
  </si>
  <si>
    <t>Город Бердск</t>
  </si>
  <si>
    <t>50708000</t>
  </si>
  <si>
    <t>5445005958</t>
  </si>
  <si>
    <t>544501001</t>
  </si>
  <si>
    <t>ЗАО "Бердский строительный трест"</t>
  </si>
  <si>
    <t>5144892</t>
  </si>
  <si>
    <t>5219884</t>
  </si>
  <si>
    <t>5438776</t>
  </si>
  <si>
    <t>2386758235</t>
  </si>
  <si>
    <t>26460176</t>
  </si>
  <si>
    <t>64</t>
  </si>
  <si>
    <t>544506166952</t>
  </si>
  <si>
    <t>ИП Голубев В.А.</t>
  </si>
  <si>
    <t>56476512</t>
  </si>
  <si>
    <t>27956372</t>
  </si>
  <si>
    <t>65</t>
  </si>
  <si>
    <t>5445118581</t>
  </si>
  <si>
    <t>МУП "КБУ"</t>
  </si>
  <si>
    <t>5501855</t>
  </si>
  <si>
    <t>26358532</t>
  </si>
  <si>
    <t>66</t>
  </si>
  <si>
    <t>5408191103</t>
  </si>
  <si>
    <t>ООО "Вилор"</t>
  </si>
  <si>
    <t>5219698</t>
  </si>
  <si>
    <t>26771422</t>
  </si>
  <si>
    <t>67</t>
  </si>
  <si>
    <t>5408281389</t>
  </si>
  <si>
    <t>540801001</t>
  </si>
  <si>
    <t>ООО "Коммунальщик"</t>
  </si>
  <si>
    <t>540876921</t>
  </si>
  <si>
    <t>5438743</t>
  </si>
  <si>
    <t>26445585</t>
  </si>
  <si>
    <t>68</t>
  </si>
  <si>
    <t>5445260186</t>
  </si>
  <si>
    <t>ООО "Теплогенерирующая компания-1"</t>
  </si>
  <si>
    <t>57052197</t>
  </si>
  <si>
    <t>26460172</t>
  </si>
  <si>
    <t>69</t>
  </si>
  <si>
    <t>5445257095</t>
  </si>
  <si>
    <t>ООО "УК Альтернатива"</t>
  </si>
  <si>
    <t>56476513</t>
  </si>
  <si>
    <t>30925809</t>
  </si>
  <si>
    <t>70</t>
  </si>
  <si>
    <t>5404269694</t>
  </si>
  <si>
    <t>ООО "Центр Строительной Комплектации"</t>
  </si>
  <si>
    <t>3172453203</t>
  </si>
  <si>
    <t>30795568</t>
  </si>
  <si>
    <t>71</t>
  </si>
  <si>
    <t>5445021822</t>
  </si>
  <si>
    <t>ООО "Энергия-РК"</t>
  </si>
  <si>
    <t>2577802055</t>
  </si>
  <si>
    <t>31092567</t>
  </si>
  <si>
    <t>72</t>
  </si>
  <si>
    <t>544201001</t>
  </si>
  <si>
    <t>5438773</t>
  </si>
  <si>
    <t>28134812</t>
  </si>
  <si>
    <t>73</t>
  </si>
  <si>
    <t>5445014818</t>
  </si>
  <si>
    <t>Общество с ограниченной ответственностью "БЭМЗ-Энергосервис"</t>
  </si>
  <si>
    <t>1383241739</t>
  </si>
  <si>
    <t>26358530</t>
  </si>
  <si>
    <t>74</t>
  </si>
  <si>
    <t>5408183046</t>
  </si>
  <si>
    <t>ФГУП "УЭВ"</t>
  </si>
  <si>
    <t>5163642</t>
  </si>
  <si>
    <t>26499894</t>
  </si>
  <si>
    <t>75</t>
  </si>
  <si>
    <t>Город Искитим</t>
  </si>
  <si>
    <t>50712000</t>
  </si>
  <si>
    <t>5446013327</t>
  </si>
  <si>
    <t>544601001</t>
  </si>
  <si>
    <t>АО "НЗИВ"</t>
  </si>
  <si>
    <t>5144893</t>
  </si>
  <si>
    <t>813190126</t>
  </si>
  <si>
    <t>5438777</t>
  </si>
  <si>
    <t>30849752</t>
  </si>
  <si>
    <t>76</t>
  </si>
  <si>
    <t>5446116604</t>
  </si>
  <si>
    <t>ООО "ИСКИТИМСКОЕ ХПП"</t>
  </si>
  <si>
    <t>2832049787</t>
  </si>
  <si>
    <t>26358859</t>
  </si>
  <si>
    <t>77</t>
  </si>
  <si>
    <t>5446111395</t>
  </si>
  <si>
    <t>ООО "Искитимская городская котельная"</t>
  </si>
  <si>
    <t>5163651</t>
  </si>
  <si>
    <t>26460716</t>
  </si>
  <si>
    <t>78</t>
  </si>
  <si>
    <t>5446008454</t>
  </si>
  <si>
    <t>ООО "МК Прогресс"</t>
  </si>
  <si>
    <t>57045834</t>
  </si>
  <si>
    <t>26358861</t>
  </si>
  <si>
    <t>79</t>
  </si>
  <si>
    <t>5446222296</t>
  </si>
  <si>
    <t>ООО "Прогресс"</t>
  </si>
  <si>
    <t>5219890</t>
  </si>
  <si>
    <t>30350767</t>
  </si>
  <si>
    <t>80</t>
  </si>
  <si>
    <t>Город Новосибирск</t>
  </si>
  <si>
    <t>50701000</t>
  </si>
  <si>
    <t>5408272659</t>
  </si>
  <si>
    <t>АО "15 ЦАРЗ"</t>
  </si>
  <si>
    <t>5144891</t>
  </si>
  <si>
    <t>57105746</t>
  </si>
  <si>
    <t>26358518</t>
  </si>
  <si>
    <t>81</t>
  </si>
  <si>
    <t>5406695419</t>
  </si>
  <si>
    <t>540601001</t>
  </si>
  <si>
    <t>АО "НИИЭП"</t>
  </si>
  <si>
    <t>1342213043</t>
  </si>
  <si>
    <t>5418388</t>
  </si>
  <si>
    <t>26499889</t>
  </si>
  <si>
    <t>82</t>
  </si>
  <si>
    <t>5410039642</t>
  </si>
  <si>
    <t>546050001</t>
  </si>
  <si>
    <t>АО "НМЗ "Искра"</t>
  </si>
  <si>
    <t>591264276</t>
  </si>
  <si>
    <t>5438783</t>
  </si>
  <si>
    <t>26358500</t>
  </si>
  <si>
    <t>83</t>
  </si>
  <si>
    <t>5402534361</t>
  </si>
  <si>
    <t>540201001</t>
  </si>
  <si>
    <t>АО "НПЗ"</t>
  </si>
  <si>
    <t>671416291</t>
  </si>
  <si>
    <t>5438740</t>
  </si>
  <si>
    <t>26499952</t>
  </si>
  <si>
    <t>84</t>
  </si>
  <si>
    <t>5409231687</t>
  </si>
  <si>
    <t>540901001</t>
  </si>
  <si>
    <t>АО "НСЗ"</t>
  </si>
  <si>
    <t>56522538</t>
  </si>
  <si>
    <t>5438744</t>
  </si>
  <si>
    <t>31031571</t>
  </si>
  <si>
    <t>85</t>
  </si>
  <si>
    <t>7723851687</t>
  </si>
  <si>
    <t>540501001</t>
  </si>
  <si>
    <t>АО "Новосибирский мелькомбинат"</t>
  </si>
  <si>
    <t>3500212440</t>
  </si>
  <si>
    <t>5438742</t>
  </si>
  <si>
    <t>26358496</t>
  </si>
  <si>
    <t>86</t>
  </si>
  <si>
    <t>5402100043</t>
  </si>
  <si>
    <t>АО "Новосибирский мясоконсервный комбинат"</t>
  </si>
  <si>
    <t>5219660</t>
  </si>
  <si>
    <t>26853010</t>
  </si>
  <si>
    <t>87</t>
  </si>
  <si>
    <t>5405270340</t>
  </si>
  <si>
    <t>997450001</t>
  </si>
  <si>
    <t>АО "СИБЭКО"</t>
  </si>
  <si>
    <t>726995564</t>
  </si>
  <si>
    <t>5416351</t>
  </si>
  <si>
    <t>2386758239</t>
  </si>
  <si>
    <t>88</t>
  </si>
  <si>
    <t>26358523</t>
  </si>
  <si>
    <t>89</t>
  </si>
  <si>
    <t>5407121939</t>
  </si>
  <si>
    <t>АО "Сибирьгазсервис"</t>
  </si>
  <si>
    <t>5219691</t>
  </si>
  <si>
    <t>28157835</t>
  </si>
  <si>
    <t>5402546039</t>
  </si>
  <si>
    <t>АО «НЗПП с ОКБ»</t>
  </si>
  <si>
    <t>1612722015</t>
  </si>
  <si>
    <t>28870936</t>
  </si>
  <si>
    <t>91</t>
  </si>
  <si>
    <t>5410125482</t>
  </si>
  <si>
    <t>ВОЙСКОВАЯ ЧАСТЬ 6749</t>
  </si>
  <si>
    <t>1902189648</t>
  </si>
  <si>
    <t>30350795</t>
  </si>
  <si>
    <t>92</t>
  </si>
  <si>
    <t>5433171781</t>
  </si>
  <si>
    <t>543301001</t>
  </si>
  <si>
    <t>ГУП НСО "НОВОСИБИРСКИЙ ЛЕСХОЗ"</t>
  </si>
  <si>
    <t>57200784</t>
  </si>
  <si>
    <t>5438764</t>
  </si>
  <si>
    <t>30350777</t>
  </si>
  <si>
    <t>93</t>
  </si>
  <si>
    <t>5405397515</t>
  </si>
  <si>
    <t>ЗАО "БЕРЕГОВОЕ"</t>
  </si>
  <si>
    <t>2201282999</t>
  </si>
  <si>
    <t>26358498</t>
  </si>
  <si>
    <t>94</t>
  </si>
  <si>
    <t>5402101784</t>
  </si>
  <si>
    <t>ЗАО "Новосибагрореммаш"</t>
  </si>
  <si>
    <t>5219662</t>
  </si>
  <si>
    <t>26358514</t>
  </si>
  <si>
    <t>95</t>
  </si>
  <si>
    <t>5405108940</t>
  </si>
  <si>
    <t>ЗАО "Шоколадная фабрика "Новосибирская"</t>
  </si>
  <si>
    <t>5219679</t>
  </si>
  <si>
    <t>26358506</t>
  </si>
  <si>
    <t>96</t>
  </si>
  <si>
    <t>5402459280</t>
  </si>
  <si>
    <t>ЗАО "Экран-Энергия"</t>
  </si>
  <si>
    <t>5219671</t>
  </si>
  <si>
    <t>26804422</t>
  </si>
  <si>
    <t>97</t>
  </si>
  <si>
    <t>5401330397</t>
  </si>
  <si>
    <t>540101001</t>
  </si>
  <si>
    <t>ЗАО "Энергосервис "Чкаловец"</t>
  </si>
  <si>
    <t>509144785</t>
  </si>
  <si>
    <t>5438739</t>
  </si>
  <si>
    <t>31043362</t>
  </si>
  <si>
    <t>98</t>
  </si>
  <si>
    <t>5410120773</t>
  </si>
  <si>
    <t>541001001</t>
  </si>
  <si>
    <t>ЗАО "Ямское"</t>
  </si>
  <si>
    <t>3614773333</t>
  </si>
  <si>
    <t>5438745</t>
  </si>
  <si>
    <t>26461204</t>
  </si>
  <si>
    <t>99</t>
  </si>
  <si>
    <t>5407242098</t>
  </si>
  <si>
    <t>ЗАО ЦК "СЭЛЛ"</t>
  </si>
  <si>
    <t>57045818</t>
  </si>
  <si>
    <t>100</t>
  </si>
  <si>
    <t>28144067</t>
  </si>
  <si>
    <t>101</t>
  </si>
  <si>
    <t>5406153744</t>
  </si>
  <si>
    <t>МУП "Энергия" г. Новосибирска</t>
  </si>
  <si>
    <t>1609299019</t>
  </si>
  <si>
    <t>26822792</t>
  </si>
  <si>
    <t>102</t>
  </si>
  <si>
    <t>5403102702</t>
  </si>
  <si>
    <t>546050004</t>
  </si>
  <si>
    <t>НПО "ЭЛСИБ" ПАО</t>
  </si>
  <si>
    <t>57052698</t>
  </si>
  <si>
    <t>804567605</t>
  </si>
  <si>
    <t>26358516</t>
  </si>
  <si>
    <t>103</t>
  </si>
  <si>
    <t>5405262331</t>
  </si>
  <si>
    <t>ОАО "Корпорация - Новосибирский завод "Электросигнал"</t>
  </si>
  <si>
    <t>5219683</t>
  </si>
  <si>
    <t>27564925</t>
  </si>
  <si>
    <t>104</t>
  </si>
  <si>
    <t>5405109132</t>
  </si>
  <si>
    <t>ОАО "Станкосиб"</t>
  </si>
  <si>
    <t>891276847</t>
  </si>
  <si>
    <t>28813125</t>
  </si>
  <si>
    <t>105</t>
  </si>
  <si>
    <t>5403101628</t>
  </si>
  <si>
    <t>540301001</t>
  </si>
  <si>
    <t>ОАО "Тяжстанкогидропресс"</t>
  </si>
  <si>
    <t>1902192119</t>
  </si>
  <si>
    <t>5501792</t>
  </si>
  <si>
    <t>26358510</t>
  </si>
  <si>
    <t>106</t>
  </si>
  <si>
    <t>5404220321</t>
  </si>
  <si>
    <t>540401001</t>
  </si>
  <si>
    <t>ОАО НПО "Сибсельмаш"</t>
  </si>
  <si>
    <t>5219675</t>
  </si>
  <si>
    <t>5438741</t>
  </si>
  <si>
    <t>30883872</t>
  </si>
  <si>
    <t>107</t>
  </si>
  <si>
    <t>5405969730</t>
  </si>
  <si>
    <t>ООО "АРСЕНАЛ"</t>
  </si>
  <si>
    <t>3124873400</t>
  </si>
  <si>
    <t>26461196</t>
  </si>
  <si>
    <t>108</t>
  </si>
  <si>
    <t>5410148401</t>
  </si>
  <si>
    <t>ООО "Атолл-Сибакадемстрой"</t>
  </si>
  <si>
    <t>56494161</t>
  </si>
  <si>
    <t>30869038</t>
  </si>
  <si>
    <t>109</t>
  </si>
  <si>
    <t>5404425640</t>
  </si>
  <si>
    <t>ООО "Вертикаль-НСК"</t>
  </si>
  <si>
    <t>2867334802</t>
  </si>
  <si>
    <t>30365108</t>
  </si>
  <si>
    <t>110</t>
  </si>
  <si>
    <t>5402005671</t>
  </si>
  <si>
    <t>ООО "ГТС"</t>
  </si>
  <si>
    <t>2238790493</t>
  </si>
  <si>
    <t>27956464</t>
  </si>
  <si>
    <t>111</t>
  </si>
  <si>
    <t>5405436860</t>
  </si>
  <si>
    <t>ООО "Генерация Сибири"</t>
  </si>
  <si>
    <t>1342213022</t>
  </si>
  <si>
    <t>26461208</t>
  </si>
  <si>
    <t>112</t>
  </si>
  <si>
    <t>5405219209</t>
  </si>
  <si>
    <t>ООО "Династия"</t>
  </si>
  <si>
    <t>57045814</t>
  </si>
  <si>
    <t>26358526</t>
  </si>
  <si>
    <t>113</t>
  </si>
  <si>
    <t>5407206170</t>
  </si>
  <si>
    <t>ООО "Мезон-Л"</t>
  </si>
  <si>
    <t>5219693</t>
  </si>
  <si>
    <t>26358504</t>
  </si>
  <si>
    <t>114</t>
  </si>
  <si>
    <t>5402176469</t>
  </si>
  <si>
    <t>ООО "Мочищенский завод ЖБК"</t>
  </si>
  <si>
    <t>5219669</t>
  </si>
  <si>
    <t>30945665</t>
  </si>
  <si>
    <t>115</t>
  </si>
  <si>
    <t>5409005938</t>
  </si>
  <si>
    <t>ООО "НЭРЗ"</t>
  </si>
  <si>
    <t>3497446339</t>
  </si>
  <si>
    <t>30365570</t>
  </si>
  <si>
    <t>116</t>
  </si>
  <si>
    <t>5410003572</t>
  </si>
  <si>
    <t>ООО "Паросиловой цех"</t>
  </si>
  <si>
    <t>2238789707</t>
  </si>
  <si>
    <t>26358513</t>
  </si>
  <si>
    <t>117</t>
  </si>
  <si>
    <t>5405441796</t>
  </si>
  <si>
    <t>ООО "Потенциал-Плюс"</t>
  </si>
  <si>
    <t>1292652684</t>
  </si>
  <si>
    <t>28867977</t>
  </si>
  <si>
    <t>118</t>
  </si>
  <si>
    <t>5402482709</t>
  </si>
  <si>
    <t>ООО "САНТЕХПРИБОР"</t>
  </si>
  <si>
    <t>1913645122</t>
  </si>
  <si>
    <t>30886206</t>
  </si>
  <si>
    <t>119</t>
  </si>
  <si>
    <t>5402557658</t>
  </si>
  <si>
    <t>ООО "СИАСК-ЭНЕРГОГАЗСЕРВИС"</t>
  </si>
  <si>
    <t>3211005959</t>
  </si>
  <si>
    <t>28870222</t>
  </si>
  <si>
    <t>120</t>
  </si>
  <si>
    <t>5402471792</t>
  </si>
  <si>
    <t>ООО "СТРОЙВЕСТ"</t>
  </si>
  <si>
    <t>1902189630</t>
  </si>
  <si>
    <t>26461200</t>
  </si>
  <si>
    <t>121</t>
  </si>
  <si>
    <t>5402495169</t>
  </si>
  <si>
    <t>ООО "Сиаск-Энерго"</t>
  </si>
  <si>
    <t>56494158</t>
  </si>
  <si>
    <t>30869057</t>
  </si>
  <si>
    <t>122</t>
  </si>
  <si>
    <t>5406203025</t>
  </si>
  <si>
    <t>ООО "Сибэкострой"</t>
  </si>
  <si>
    <t>2867334803</t>
  </si>
  <si>
    <t>26358527</t>
  </si>
  <si>
    <t>123</t>
  </si>
  <si>
    <t>5401342410</t>
  </si>
  <si>
    <t>ООО "СтройТЭКС"</t>
  </si>
  <si>
    <t>607998411</t>
  </si>
  <si>
    <t>28455089</t>
  </si>
  <si>
    <t>124</t>
  </si>
  <si>
    <t>5403347050</t>
  </si>
  <si>
    <t>ООО "ТВС"</t>
  </si>
  <si>
    <t>1619442019</t>
  </si>
  <si>
    <t>26653078</t>
  </si>
  <si>
    <t>125</t>
  </si>
  <si>
    <t>5405408238</t>
  </si>
  <si>
    <t>ООО "ТГК"</t>
  </si>
  <si>
    <t>473990238</t>
  </si>
  <si>
    <t>30799068</t>
  </si>
  <si>
    <t>126</t>
  </si>
  <si>
    <t>5404025987</t>
  </si>
  <si>
    <t>ООО "ТЕПЛОТРАНС"</t>
  </si>
  <si>
    <t>2606731518</t>
  </si>
  <si>
    <t>31068100</t>
  </si>
  <si>
    <t>127</t>
  </si>
  <si>
    <t>5402039568</t>
  </si>
  <si>
    <t>ООО "ТСП-СИБ"</t>
  </si>
  <si>
    <t>3728376563</t>
  </si>
  <si>
    <t>28813134</t>
  </si>
  <si>
    <t>128</t>
  </si>
  <si>
    <t>5402552843</t>
  </si>
  <si>
    <t>1869513352</t>
  </si>
  <si>
    <t>30421172</t>
  </si>
  <si>
    <t>129</t>
  </si>
  <si>
    <t>5402511526</t>
  </si>
  <si>
    <t>ООО "УСПЕХ-НЕДВИЖИМОСТЬ"</t>
  </si>
  <si>
    <t>1947840807</t>
  </si>
  <si>
    <t>30350783</t>
  </si>
  <si>
    <t>130</t>
  </si>
  <si>
    <t>5402004300</t>
  </si>
  <si>
    <t>ООО "ЭНЕРГИЯ"</t>
  </si>
  <si>
    <t>2201283000</t>
  </si>
  <si>
    <t>26499904</t>
  </si>
  <si>
    <t>131</t>
  </si>
  <si>
    <t>5443120024</t>
  </si>
  <si>
    <t>ООО "Энергоресурс"</t>
  </si>
  <si>
    <t>57052699</t>
  </si>
  <si>
    <t>31022625</t>
  </si>
  <si>
    <t>132</t>
  </si>
  <si>
    <t>5404065193</t>
  </si>
  <si>
    <t>ООО ИК "СЛК"</t>
  </si>
  <si>
    <t>3603585736</t>
  </si>
  <si>
    <t>30476996</t>
  </si>
  <si>
    <t>133</t>
  </si>
  <si>
    <t>5403337422</t>
  </si>
  <si>
    <t>ООО УК "ЗОЛОТАЯ РОЩА"</t>
  </si>
  <si>
    <t>2533441593</t>
  </si>
  <si>
    <t>26358502</t>
  </si>
  <si>
    <t>134</t>
  </si>
  <si>
    <t>5402139629</t>
  </si>
  <si>
    <t>ООО завод "Экспериментъ"</t>
  </si>
  <si>
    <t>5219666</t>
  </si>
  <si>
    <t>26358493</t>
  </si>
  <si>
    <t>135</t>
  </si>
  <si>
    <t>5401112543</t>
  </si>
  <si>
    <t>ООО предприятие "Стройкерамика"</t>
  </si>
  <si>
    <t>5219657</t>
  </si>
  <si>
    <t>26651092</t>
  </si>
  <si>
    <t>136</t>
  </si>
  <si>
    <t>7708709686</t>
  </si>
  <si>
    <t>540743001</t>
  </si>
  <si>
    <t>Пассажирское вагонное депо Новосибирск структурное подразделение Западно-Сибирского Филиала ОАО ФПК</t>
  </si>
  <si>
    <t>57158301</t>
  </si>
  <si>
    <t>57385243</t>
  </si>
  <si>
    <t>26358511</t>
  </si>
  <si>
    <t>137</t>
  </si>
  <si>
    <t>5404239097</t>
  </si>
  <si>
    <t>ФГКУ Комбинат "Восход" Росрезерва</t>
  </si>
  <si>
    <t>5219676</t>
  </si>
  <si>
    <t>138</t>
  </si>
  <si>
    <t>26423868</t>
  </si>
  <si>
    <t>139</t>
  </si>
  <si>
    <t>5433103453</t>
  </si>
  <si>
    <t>ФГУП "Энергетик"</t>
  </si>
  <si>
    <t>5163631</t>
  </si>
  <si>
    <t>30350772</t>
  </si>
  <si>
    <t>140</t>
  </si>
  <si>
    <t>5409109888</t>
  </si>
  <si>
    <t>ФКУ ИК-3 ГУФСИН РОССИИ ПО НОВОСИБИРСКОЙ ОБЛАСТИ</t>
  </si>
  <si>
    <t>5219699</t>
  </si>
  <si>
    <t>30914574</t>
  </si>
  <si>
    <t>141</t>
  </si>
  <si>
    <t>7729314745</t>
  </si>
  <si>
    <t>667043001</t>
  </si>
  <si>
    <t>Филиал ФГБУ "ЦЖКУ" МИНОБОРОНЫ РОССИИ (по ЦВО)</t>
  </si>
  <si>
    <t>3089489028</t>
  </si>
  <si>
    <t>797183637</t>
  </si>
  <si>
    <t>142</t>
  </si>
  <si>
    <t>28153519</t>
  </si>
  <si>
    <t>143</t>
  </si>
  <si>
    <t>5402103510</t>
  </si>
  <si>
    <t>Холдинговая компания "Новосибирский Электровакуумный Завод-Союз" в форме открытого акционерного общества</t>
  </si>
  <si>
    <t>1609299048</t>
  </si>
  <si>
    <t>26429329</t>
  </si>
  <si>
    <t>144</t>
  </si>
  <si>
    <t>Город Обь</t>
  </si>
  <si>
    <t>50717000</t>
  </si>
  <si>
    <t>5448100208</t>
  </si>
  <si>
    <t>АО "Аэропорт Толмачево"</t>
  </si>
  <si>
    <t>5144894</t>
  </si>
  <si>
    <t>5389633</t>
  </si>
  <si>
    <t>26358865</t>
  </si>
  <si>
    <t>145</t>
  </si>
  <si>
    <t>5448454782</t>
  </si>
  <si>
    <t>544801001</t>
  </si>
  <si>
    <t>ГАСУСО НСО "Обской ПНИ"</t>
  </si>
  <si>
    <t>1290475253</t>
  </si>
  <si>
    <t>5438779</t>
  </si>
  <si>
    <t>146</t>
  </si>
  <si>
    <t>31028298</t>
  </si>
  <si>
    <t>147</t>
  </si>
  <si>
    <t>2464065001</t>
  </si>
  <si>
    <t>ООО "Центр"</t>
  </si>
  <si>
    <t>3507499448</t>
  </si>
  <si>
    <t>26358595</t>
  </si>
  <si>
    <t>148</t>
  </si>
  <si>
    <t>Доволенский муниципальный район</t>
  </si>
  <si>
    <t>Баклушевское</t>
  </si>
  <si>
    <t>50610402</t>
  </si>
  <si>
    <t>5420103248</t>
  </si>
  <si>
    <t>542001001</t>
  </si>
  <si>
    <t>МУП Подсобное хозяйство "Баклушевское"</t>
  </si>
  <si>
    <t>5143742</t>
  </si>
  <si>
    <t>5219749</t>
  </si>
  <si>
    <t>5438752</t>
  </si>
  <si>
    <t>26358600</t>
  </si>
  <si>
    <t>149</t>
  </si>
  <si>
    <t>Волчанское</t>
  </si>
  <si>
    <t>50610404</t>
  </si>
  <si>
    <t>5420103304</t>
  </si>
  <si>
    <t>МУП Подсобное хозяйство "Волчанское"</t>
  </si>
  <si>
    <t>5143753</t>
  </si>
  <si>
    <t>5219754</t>
  </si>
  <si>
    <t>26358590</t>
  </si>
  <si>
    <t>150</t>
  </si>
  <si>
    <t>Доволенское</t>
  </si>
  <si>
    <t>50610407</t>
  </si>
  <si>
    <t>5420100230</t>
  </si>
  <si>
    <t>ГБПОУ НСО "ДАК"</t>
  </si>
  <si>
    <t>5143887</t>
  </si>
  <si>
    <t>5219744</t>
  </si>
  <si>
    <t>26358593</t>
  </si>
  <si>
    <t>151</t>
  </si>
  <si>
    <t>5420103199</t>
  </si>
  <si>
    <t>Доволенское муниципальное унитарное предприятие "Теплосеть № 1"</t>
  </si>
  <si>
    <t>5219748</t>
  </si>
  <si>
    <t>152</t>
  </si>
  <si>
    <t>26358598</t>
  </si>
  <si>
    <t>153</t>
  </si>
  <si>
    <t>Ильинское</t>
  </si>
  <si>
    <t>50610410</t>
  </si>
  <si>
    <t>5420103287</t>
  </si>
  <si>
    <t>МУП Подсобное хозяйство "Ильинское"</t>
  </si>
  <si>
    <t>5143845</t>
  </si>
  <si>
    <t>5219752</t>
  </si>
  <si>
    <t>26358599</t>
  </si>
  <si>
    <t>154</t>
  </si>
  <si>
    <t>Индерское</t>
  </si>
  <si>
    <t>50610413</t>
  </si>
  <si>
    <t>5420103294</t>
  </si>
  <si>
    <t>МУП Подсобное хозяйство "Индерское"</t>
  </si>
  <si>
    <t>5143846</t>
  </si>
  <si>
    <t>5219753</t>
  </si>
  <si>
    <t>26358602</t>
  </si>
  <si>
    <t>155</t>
  </si>
  <si>
    <t>Комарьевское</t>
  </si>
  <si>
    <t>50610416</t>
  </si>
  <si>
    <t>5420103329</t>
  </si>
  <si>
    <t>МУП Подсобное хозяйство "Комарьевское"</t>
  </si>
  <si>
    <t>5143951</t>
  </si>
  <si>
    <t>5280674</t>
  </si>
  <si>
    <t>26358603</t>
  </si>
  <si>
    <t>156</t>
  </si>
  <si>
    <t>Красногривенское</t>
  </si>
  <si>
    <t>50610419</t>
  </si>
  <si>
    <t>5420103336</t>
  </si>
  <si>
    <t>МУП Подсобное хозяйство "Красногривенское"</t>
  </si>
  <si>
    <t>5144026</t>
  </si>
  <si>
    <t>5219756</t>
  </si>
  <si>
    <t>26358596</t>
  </si>
  <si>
    <t>157</t>
  </si>
  <si>
    <t>Согорнское</t>
  </si>
  <si>
    <t>50610422</t>
  </si>
  <si>
    <t>5420103255</t>
  </si>
  <si>
    <t>МУП Подсобное хозяйство "Согорнское"</t>
  </si>
  <si>
    <t>5144841</t>
  </si>
  <si>
    <t>5219750</t>
  </si>
  <si>
    <t>158</t>
  </si>
  <si>
    <t>Суздальское</t>
  </si>
  <si>
    <t>50610425</t>
  </si>
  <si>
    <t>5145520</t>
  </si>
  <si>
    <t>26415975</t>
  </si>
  <si>
    <t>159</t>
  </si>
  <si>
    <t>Травнинское</t>
  </si>
  <si>
    <t>50610428</t>
  </si>
  <si>
    <t>5420103745</t>
  </si>
  <si>
    <t>МУП КХ "Травнинское"</t>
  </si>
  <si>
    <t>5144830</t>
  </si>
  <si>
    <t>56524711</t>
  </si>
  <si>
    <t>26358601</t>
  </si>
  <si>
    <t>160</t>
  </si>
  <si>
    <t>Утянское</t>
  </si>
  <si>
    <t>50610431</t>
  </si>
  <si>
    <t>5420103311</t>
  </si>
  <si>
    <t>МУП Подсобное хозяйство "Утянское"</t>
  </si>
  <si>
    <t>5144927</t>
  </si>
  <si>
    <t>5219755</t>
  </si>
  <si>
    <t>26358594</t>
  </si>
  <si>
    <t>161</t>
  </si>
  <si>
    <t>Ярковское</t>
  </si>
  <si>
    <t>50610434</t>
  </si>
  <si>
    <t>5420103230</t>
  </si>
  <si>
    <t>МУП подсобное хозяйство "Ярковское"</t>
  </si>
  <si>
    <t>5145451</t>
  </si>
  <si>
    <t>5280673</t>
  </si>
  <si>
    <t>26358615</t>
  </si>
  <si>
    <t>162</t>
  </si>
  <si>
    <t>Здвинский муниципальный район</t>
  </si>
  <si>
    <t>Алексеевское</t>
  </si>
  <si>
    <t>50613401</t>
  </si>
  <si>
    <t>5421110537</t>
  </si>
  <si>
    <t>542101001</t>
  </si>
  <si>
    <t>МУП ЖКХ "Алексеевское"</t>
  </si>
  <si>
    <t>5143812</t>
  </si>
  <si>
    <t>5163456</t>
  </si>
  <si>
    <t>5438753</t>
  </si>
  <si>
    <t>26358607</t>
  </si>
  <si>
    <t>163</t>
  </si>
  <si>
    <t>Верх-Каргатское</t>
  </si>
  <si>
    <t>50613402</t>
  </si>
  <si>
    <t>5421110463</t>
  </si>
  <si>
    <t>МУП ЖКХ "Верх-Каргатское"</t>
  </si>
  <si>
    <t>5143798</t>
  </si>
  <si>
    <t>5163609</t>
  </si>
  <si>
    <t>26358616</t>
  </si>
  <si>
    <t>164</t>
  </si>
  <si>
    <t>Верх-Урюмское</t>
  </si>
  <si>
    <t>50613404</t>
  </si>
  <si>
    <t>5421110544</t>
  </si>
  <si>
    <t>МУП ЖКХ "Верх-Урюмское"</t>
  </si>
  <si>
    <t>5143771</t>
  </si>
  <si>
    <t>5163582</t>
  </si>
  <si>
    <t>26413412</t>
  </si>
  <si>
    <t>165</t>
  </si>
  <si>
    <t>Горносталевское</t>
  </si>
  <si>
    <t>50613406</t>
  </si>
  <si>
    <t>5421110456</t>
  </si>
  <si>
    <t>МУП ЖКХ "Горносталевское"</t>
  </si>
  <si>
    <t>5143754</t>
  </si>
  <si>
    <t>5163475</t>
  </si>
  <si>
    <t>26358605</t>
  </si>
  <si>
    <t>166</t>
  </si>
  <si>
    <t>Здвинское</t>
  </si>
  <si>
    <t>50613407</t>
  </si>
  <si>
    <t>5421110209</t>
  </si>
  <si>
    <t>ООО "Теплосети"</t>
  </si>
  <si>
    <t>5143852</t>
  </si>
  <si>
    <t>5163689</t>
  </si>
  <si>
    <t>26358610</t>
  </si>
  <si>
    <t>167</t>
  </si>
  <si>
    <t>Лянинское</t>
  </si>
  <si>
    <t>50613410</t>
  </si>
  <si>
    <t>5421110495</t>
  </si>
  <si>
    <t>МУП ЖКХ "Лянинское"</t>
  </si>
  <si>
    <t>5143972</t>
  </si>
  <si>
    <t>5163467</t>
  </si>
  <si>
    <t>26358617</t>
  </si>
  <si>
    <t>168</t>
  </si>
  <si>
    <t>Нижнеурюмское</t>
  </si>
  <si>
    <t>50613428</t>
  </si>
  <si>
    <t>5421110569</t>
  </si>
  <si>
    <t>МУП ЖКХ "Нижнеурюмское"</t>
  </si>
  <si>
    <t>5143960</t>
  </si>
  <si>
    <t>5163473</t>
  </si>
  <si>
    <t>26358608</t>
  </si>
  <si>
    <t>169</t>
  </si>
  <si>
    <t>Нижнечулымское</t>
  </si>
  <si>
    <t>50613413</t>
  </si>
  <si>
    <t>5421110470</t>
  </si>
  <si>
    <t>МУП ЖКХ "Нижнечулымское"</t>
  </si>
  <si>
    <t>5144978</t>
  </si>
  <si>
    <t>5163463</t>
  </si>
  <si>
    <t>26358612</t>
  </si>
  <si>
    <t>170</t>
  </si>
  <si>
    <t>Новороссийское</t>
  </si>
  <si>
    <t>50613416</t>
  </si>
  <si>
    <t>5421110551</t>
  </si>
  <si>
    <t>МУП ЖКХ "Новороссийское"</t>
  </si>
  <si>
    <t>5144872</t>
  </si>
  <si>
    <t>5163471</t>
  </si>
  <si>
    <t>26358614</t>
  </si>
  <si>
    <t>171</t>
  </si>
  <si>
    <t>Петраковское</t>
  </si>
  <si>
    <t>50613419</t>
  </si>
  <si>
    <t>5421110520</t>
  </si>
  <si>
    <t>МУП ЖКХ "Петраковское"</t>
  </si>
  <si>
    <t>5144903</t>
  </si>
  <si>
    <t>5163469</t>
  </si>
  <si>
    <t>26358618</t>
  </si>
  <si>
    <t>172</t>
  </si>
  <si>
    <t>Рощинское</t>
  </si>
  <si>
    <t>50613422</t>
  </si>
  <si>
    <t>5421110590</t>
  </si>
  <si>
    <t>МУП ЖКХ "Рощинское"</t>
  </si>
  <si>
    <t>5144954</t>
  </si>
  <si>
    <t>5295427</t>
  </si>
  <si>
    <t>26358613</t>
  </si>
  <si>
    <t>173</t>
  </si>
  <si>
    <t>Сарыбалыкское</t>
  </si>
  <si>
    <t>50613425</t>
  </si>
  <si>
    <t>5421110512</t>
  </si>
  <si>
    <t>МУП ЖКХ "Сарыбалыкское"</t>
  </si>
  <si>
    <t>5144989</t>
  </si>
  <si>
    <t>5163671</t>
  </si>
  <si>
    <t>26358611</t>
  </si>
  <si>
    <t>174</t>
  </si>
  <si>
    <t>Цветниковское</t>
  </si>
  <si>
    <t>50613430</t>
  </si>
  <si>
    <t>5421110505</t>
  </si>
  <si>
    <t>МУП ЖКХ "Цветниковское"</t>
  </si>
  <si>
    <t>5144928</t>
  </si>
  <si>
    <t>5163634</t>
  </si>
  <si>
    <t>26358609</t>
  </si>
  <si>
    <t>175</t>
  </si>
  <si>
    <t>Чулымское</t>
  </si>
  <si>
    <t>50613431</t>
  </si>
  <si>
    <t>5421110488</t>
  </si>
  <si>
    <t>МУП ЖКХ "Чулымское"</t>
  </si>
  <si>
    <t>5145428</t>
  </si>
  <si>
    <t>5163454</t>
  </si>
  <si>
    <t>31003029</t>
  </si>
  <si>
    <t>176</t>
  </si>
  <si>
    <t>Искитимский муниципальный район</t>
  </si>
  <si>
    <t>Быстровское</t>
  </si>
  <si>
    <t>50615402</t>
  </si>
  <si>
    <t>5443026952</t>
  </si>
  <si>
    <t>544301001</t>
  </si>
  <si>
    <t>МУП ИР "Западное"</t>
  </si>
  <si>
    <t>5143787</t>
  </si>
  <si>
    <t>3508607227</t>
  </si>
  <si>
    <t>5438774</t>
  </si>
  <si>
    <t>31003007</t>
  </si>
  <si>
    <t>177</t>
  </si>
  <si>
    <t>Верх-Коенское</t>
  </si>
  <si>
    <t>50615404</t>
  </si>
  <si>
    <t>5443026977</t>
  </si>
  <si>
    <t>МУП ИР "Восточное"</t>
  </si>
  <si>
    <t>5143799</t>
  </si>
  <si>
    <t>3508185925</t>
  </si>
  <si>
    <t>28135188</t>
  </si>
  <si>
    <t>178</t>
  </si>
  <si>
    <t>Евсинское</t>
  </si>
  <si>
    <t>50615413</t>
  </si>
  <si>
    <t>5406724282</t>
  </si>
  <si>
    <t>АО "Газпромнефть-Терминал"</t>
  </si>
  <si>
    <t>5143876</t>
  </si>
  <si>
    <t>1388178690</t>
  </si>
  <si>
    <t>31003083</t>
  </si>
  <si>
    <t>179</t>
  </si>
  <si>
    <t>5443027000</t>
  </si>
  <si>
    <t>МУП ИР "Центральное"</t>
  </si>
  <si>
    <t>3508185924</t>
  </si>
  <si>
    <t>28144016</t>
  </si>
  <si>
    <t>180</t>
  </si>
  <si>
    <t>5443004807</t>
  </si>
  <si>
    <t>ООО "Сибантрацит Теплосеть"</t>
  </si>
  <si>
    <t>1413593340</t>
  </si>
  <si>
    <t>31003112</t>
  </si>
  <si>
    <t>181</t>
  </si>
  <si>
    <t>Листвянское</t>
  </si>
  <si>
    <t>50615415</t>
  </si>
  <si>
    <t>5443026960</t>
  </si>
  <si>
    <t>МУП ИР "Южное"</t>
  </si>
  <si>
    <t>5143973</t>
  </si>
  <si>
    <t>3508185928</t>
  </si>
  <si>
    <t>31003056</t>
  </si>
  <si>
    <t>182</t>
  </si>
  <si>
    <t>Мичуринское</t>
  </si>
  <si>
    <t>50615417</t>
  </si>
  <si>
    <t>5443027018</t>
  </si>
  <si>
    <t>МУП ИР "Северное"</t>
  </si>
  <si>
    <t>5143911</t>
  </si>
  <si>
    <t>3508185922</t>
  </si>
  <si>
    <t>26533246</t>
  </si>
  <si>
    <t>183</t>
  </si>
  <si>
    <t>Морозовское</t>
  </si>
  <si>
    <t>50615418</t>
  </si>
  <si>
    <t>5410127095</t>
  </si>
  <si>
    <t>5143912</t>
  </si>
  <si>
    <t>473990239</t>
  </si>
  <si>
    <t>184</t>
  </si>
  <si>
    <t>Поселок Линево</t>
  </si>
  <si>
    <t>50615152</t>
  </si>
  <si>
    <t>5144941</t>
  </si>
  <si>
    <t>185</t>
  </si>
  <si>
    <t>Преображенское</t>
  </si>
  <si>
    <t>50615419</t>
  </si>
  <si>
    <t>5145417</t>
  </si>
  <si>
    <t>186</t>
  </si>
  <si>
    <t>Промышленное</t>
  </si>
  <si>
    <t>50615420</t>
  </si>
  <si>
    <t>5144955</t>
  </si>
  <si>
    <t>187</t>
  </si>
  <si>
    <t>Совхозное</t>
  </si>
  <si>
    <t>50615422</t>
  </si>
  <si>
    <t>5144842</t>
  </si>
  <si>
    <t>188</t>
  </si>
  <si>
    <t>Степное</t>
  </si>
  <si>
    <t>50615425</t>
  </si>
  <si>
    <t>5145521</t>
  </si>
  <si>
    <t>189</t>
  </si>
  <si>
    <t>Тальменское</t>
  </si>
  <si>
    <t>50615428</t>
  </si>
  <si>
    <t>5144863</t>
  </si>
  <si>
    <t>190</t>
  </si>
  <si>
    <t>Улыбинское</t>
  </si>
  <si>
    <t>50615431</t>
  </si>
  <si>
    <t>5144831</t>
  </si>
  <si>
    <t>191</t>
  </si>
  <si>
    <t>Усть-Чемское</t>
  </si>
  <si>
    <t>50615434</t>
  </si>
  <si>
    <t>5144802</t>
  </si>
  <si>
    <t>192</t>
  </si>
  <si>
    <t>Чернореченское</t>
  </si>
  <si>
    <t>50615437</t>
  </si>
  <si>
    <t>5145532</t>
  </si>
  <si>
    <t>193</t>
  </si>
  <si>
    <t>Шибковское</t>
  </si>
  <si>
    <t>50615440</t>
  </si>
  <si>
    <t>5145429</t>
  </si>
  <si>
    <t>28454595</t>
  </si>
  <si>
    <t>194</t>
  </si>
  <si>
    <t>5443115916</t>
  </si>
  <si>
    <t>ОАО "Новосибирская птицефабрика"</t>
  </si>
  <si>
    <t>1628287858</t>
  </si>
  <si>
    <t>26448481</t>
  </si>
  <si>
    <t>195</t>
  </si>
  <si>
    <t>Карасукский муниципальный район</t>
  </si>
  <si>
    <t>Беленское</t>
  </si>
  <si>
    <t>50617402</t>
  </si>
  <si>
    <t>5422112329</t>
  </si>
  <si>
    <t>542201001</t>
  </si>
  <si>
    <t>МУП "Коммунальное хозяйство"</t>
  </si>
  <si>
    <t>5143743</t>
  </si>
  <si>
    <t>56796375</t>
  </si>
  <si>
    <t>5438754</t>
  </si>
  <si>
    <t>196</t>
  </si>
  <si>
    <t>Благодатское</t>
  </si>
  <si>
    <t>50617404</t>
  </si>
  <si>
    <t>5143818</t>
  </si>
  <si>
    <t>197</t>
  </si>
  <si>
    <t>Город Карасук</t>
  </si>
  <si>
    <t>50617101</t>
  </si>
  <si>
    <t>5143900</t>
  </si>
  <si>
    <t>31040844</t>
  </si>
  <si>
    <t>198</t>
  </si>
  <si>
    <t>5422111082</t>
  </si>
  <si>
    <t>МУП "КомАВТО" Карасукского района</t>
  </si>
  <si>
    <t>5295430</t>
  </si>
  <si>
    <t>26358622</t>
  </si>
  <si>
    <t>199</t>
  </si>
  <si>
    <t>5422110836</t>
  </si>
  <si>
    <t>МУП "Коммунальщик"</t>
  </si>
  <si>
    <t>5219759</t>
  </si>
  <si>
    <t>200</t>
  </si>
  <si>
    <t>Знаменское</t>
  </si>
  <si>
    <t>50617406</t>
  </si>
  <si>
    <t>5143853</t>
  </si>
  <si>
    <t>201</t>
  </si>
  <si>
    <t>Ирбизинское</t>
  </si>
  <si>
    <t>50617407</t>
  </si>
  <si>
    <t>5143847</t>
  </si>
  <si>
    <t>202</t>
  </si>
  <si>
    <t>Калиновское</t>
  </si>
  <si>
    <t>50617410</t>
  </si>
  <si>
    <t>5143865</t>
  </si>
  <si>
    <t>203</t>
  </si>
  <si>
    <t>Михайловское</t>
  </si>
  <si>
    <t>50617413</t>
  </si>
  <si>
    <t>5143913</t>
  </si>
  <si>
    <t>204</t>
  </si>
  <si>
    <t>Октябрьское</t>
  </si>
  <si>
    <t>50617416</t>
  </si>
  <si>
    <t>5145509</t>
  </si>
  <si>
    <t>205</t>
  </si>
  <si>
    <t>Студеновское</t>
  </si>
  <si>
    <t>50617419</t>
  </si>
  <si>
    <t>5145522</t>
  </si>
  <si>
    <t>206</t>
  </si>
  <si>
    <t>Троицкое</t>
  </si>
  <si>
    <t>50617422</t>
  </si>
  <si>
    <t>5144832</t>
  </si>
  <si>
    <t>207</t>
  </si>
  <si>
    <t>Хорошинское</t>
  </si>
  <si>
    <t>50617425</t>
  </si>
  <si>
    <t>5144929</t>
  </si>
  <si>
    <t>208</t>
  </si>
  <si>
    <t>Чернокурьинское</t>
  </si>
  <si>
    <t>50617428</t>
  </si>
  <si>
    <t>5145533</t>
  </si>
  <si>
    <t>30345653</t>
  </si>
  <si>
    <t>209</t>
  </si>
  <si>
    <t>Каргатский муниципальный район</t>
  </si>
  <si>
    <t>Алабугинское</t>
  </si>
  <si>
    <t>50619402</t>
  </si>
  <si>
    <t>5423101859</t>
  </si>
  <si>
    <t>542301001</t>
  </si>
  <si>
    <t>МУП "Коммунальный комплекс Каргатского района"</t>
  </si>
  <si>
    <t>5143813</t>
  </si>
  <si>
    <t>2201265308</t>
  </si>
  <si>
    <t>5438755</t>
  </si>
  <si>
    <t>210</t>
  </si>
  <si>
    <t>Беркутовское</t>
  </si>
  <si>
    <t>50619404</t>
  </si>
  <si>
    <t>5143819</t>
  </si>
  <si>
    <t>211</t>
  </si>
  <si>
    <t>50619407</t>
  </si>
  <si>
    <t>5143800</t>
  </si>
  <si>
    <t>26358626</t>
  </si>
  <si>
    <t>212</t>
  </si>
  <si>
    <t>Город Каргат</t>
  </si>
  <si>
    <t>50619101</t>
  </si>
  <si>
    <t>5423000120</t>
  </si>
  <si>
    <t>МУП "Каргатское жилищно-коммунальное хозяйство"</t>
  </si>
  <si>
    <t>5143901</t>
  </si>
  <si>
    <t>5163312</t>
  </si>
  <si>
    <t>213</t>
  </si>
  <si>
    <t>Карганское</t>
  </si>
  <si>
    <t>50619410</t>
  </si>
  <si>
    <t>5143831</t>
  </si>
  <si>
    <t>214</t>
  </si>
  <si>
    <t>Кубанское</t>
  </si>
  <si>
    <t>50619413</t>
  </si>
  <si>
    <t>5143920</t>
  </si>
  <si>
    <t>215</t>
  </si>
  <si>
    <t>Маршанское</t>
  </si>
  <si>
    <t>50619416</t>
  </si>
  <si>
    <t>5143931</t>
  </si>
  <si>
    <t>216</t>
  </si>
  <si>
    <t>Мусинское</t>
  </si>
  <si>
    <t>50619419</t>
  </si>
  <si>
    <t>5143961</t>
  </si>
  <si>
    <t>217</t>
  </si>
  <si>
    <t>Первомайское</t>
  </si>
  <si>
    <t>50619422</t>
  </si>
  <si>
    <t>5144904</t>
  </si>
  <si>
    <t>218</t>
  </si>
  <si>
    <t>Суминское</t>
  </si>
  <si>
    <t>50619425</t>
  </si>
  <si>
    <t>5145523</t>
  </si>
  <si>
    <t>219</t>
  </si>
  <si>
    <t>Форпост-Каргатское</t>
  </si>
  <si>
    <t>50619428</t>
  </si>
  <si>
    <t>5144930</t>
  </si>
  <si>
    <t>30990618</t>
  </si>
  <si>
    <t>220</t>
  </si>
  <si>
    <t>Колыванский муниципальный район</t>
  </si>
  <si>
    <t>Вьюнское</t>
  </si>
  <si>
    <t>50621402</t>
  </si>
  <si>
    <t>5424951062</t>
  </si>
  <si>
    <t>542401001</t>
  </si>
  <si>
    <t>5143756</t>
  </si>
  <si>
    <t>3508607224</t>
  </si>
  <si>
    <t>5438756</t>
  </si>
  <si>
    <t>221</t>
  </si>
  <si>
    <t>Калининское</t>
  </si>
  <si>
    <t>50621404</t>
  </si>
  <si>
    <t>5143866</t>
  </si>
  <si>
    <t>222</t>
  </si>
  <si>
    <t>Кандауровское</t>
  </si>
  <si>
    <t>50621407</t>
  </si>
  <si>
    <t>5143832</t>
  </si>
  <si>
    <t>223</t>
  </si>
  <si>
    <t>Новотырышкинское</t>
  </si>
  <si>
    <t>50621416</t>
  </si>
  <si>
    <t>5144822</t>
  </si>
  <si>
    <t>27578992</t>
  </si>
  <si>
    <t>224</t>
  </si>
  <si>
    <t>Поселок Колывань</t>
  </si>
  <si>
    <t>50621151</t>
  </si>
  <si>
    <t>5424402175</t>
  </si>
  <si>
    <t>МУП "ЖКХ р.п. Колывань"</t>
  </si>
  <si>
    <t>5144942</t>
  </si>
  <si>
    <t>883606425</t>
  </si>
  <si>
    <t>225</t>
  </si>
  <si>
    <t>26449129</t>
  </si>
  <si>
    <t>226</t>
  </si>
  <si>
    <t>5405323094</t>
  </si>
  <si>
    <t>ООО "УК ЖКХ"</t>
  </si>
  <si>
    <t>56507417</t>
  </si>
  <si>
    <t>227</t>
  </si>
  <si>
    <t>Скалинское</t>
  </si>
  <si>
    <t>50621428</t>
  </si>
  <si>
    <t>5144844</t>
  </si>
  <si>
    <t>228</t>
  </si>
  <si>
    <t>Соколовское</t>
  </si>
  <si>
    <t>50621431</t>
  </si>
  <si>
    <t>5144845</t>
  </si>
  <si>
    <t>26358646</t>
  </si>
  <si>
    <t>229</t>
  </si>
  <si>
    <t>Коченевский муниципальный район</t>
  </si>
  <si>
    <t>Кремлевское</t>
  </si>
  <si>
    <t>50623407</t>
  </si>
  <si>
    <t>5425000278</t>
  </si>
  <si>
    <t>542501001</t>
  </si>
  <si>
    <t>МУП "Кремлевский комхоз"</t>
  </si>
  <si>
    <t>5144028</t>
  </si>
  <si>
    <t>5219772</t>
  </si>
  <si>
    <t>5438757</t>
  </si>
  <si>
    <t>26358643</t>
  </si>
  <si>
    <t>230</t>
  </si>
  <si>
    <t>Крутологовское</t>
  </si>
  <si>
    <t>50623410</t>
  </si>
  <si>
    <t>5425000133</t>
  </si>
  <si>
    <t>МУП "Крутологовский комхоз"</t>
  </si>
  <si>
    <t>5143921</t>
  </si>
  <si>
    <t>5219769</t>
  </si>
  <si>
    <t>26358648</t>
  </si>
  <si>
    <t>231</t>
  </si>
  <si>
    <t>Леснополянское</t>
  </si>
  <si>
    <t>50623413</t>
  </si>
  <si>
    <t>5425000327</t>
  </si>
  <si>
    <t>МУП "Леснополянский комхоз"</t>
  </si>
  <si>
    <t>5143942</t>
  </si>
  <si>
    <t>5219774</t>
  </si>
  <si>
    <t>26358644</t>
  </si>
  <si>
    <t>232</t>
  </si>
  <si>
    <t>Новомихайловское</t>
  </si>
  <si>
    <t>50623416</t>
  </si>
  <si>
    <t>5425000158</t>
  </si>
  <si>
    <t>МУП "Новомихайловское ЖКХ"</t>
  </si>
  <si>
    <t>5144853</t>
  </si>
  <si>
    <t>5219770</t>
  </si>
  <si>
    <t>26358650</t>
  </si>
  <si>
    <t>233</t>
  </si>
  <si>
    <t>Овчинниковское</t>
  </si>
  <si>
    <t>50623418</t>
  </si>
  <si>
    <t>5425000380</t>
  </si>
  <si>
    <t>МУП "Овчинниковский комхоз"</t>
  </si>
  <si>
    <t>5145510</t>
  </si>
  <si>
    <t>5219776</t>
  </si>
  <si>
    <t>26358647</t>
  </si>
  <si>
    <t>234</t>
  </si>
  <si>
    <t>Поваренское</t>
  </si>
  <si>
    <t>50623419</t>
  </si>
  <si>
    <t>5425000285</t>
  </si>
  <si>
    <t>МУП "Поваренское ЖКХ "</t>
  </si>
  <si>
    <t>5144965</t>
  </si>
  <si>
    <t>5219773</t>
  </si>
  <si>
    <t>27959968</t>
  </si>
  <si>
    <t>235</t>
  </si>
  <si>
    <t>Поселок Коченево</t>
  </si>
  <si>
    <t>50623151</t>
  </si>
  <si>
    <t>5425002966</t>
  </si>
  <si>
    <t>МУП "ЖКХ-Коченево"</t>
  </si>
  <si>
    <t>5144943</t>
  </si>
  <si>
    <t>1316781541</t>
  </si>
  <si>
    <t>27783627</t>
  </si>
  <si>
    <t>236</t>
  </si>
  <si>
    <t>5425002934</t>
  </si>
  <si>
    <t>ООО "Жилфонд"</t>
  </si>
  <si>
    <t>1247822517</t>
  </si>
  <si>
    <t>31063529</t>
  </si>
  <si>
    <t>237</t>
  </si>
  <si>
    <t>5425024303</t>
  </si>
  <si>
    <t>ООО "Коченевскагропромхимия"</t>
  </si>
  <si>
    <t>3689305997</t>
  </si>
  <si>
    <t>238</t>
  </si>
  <si>
    <t>26358660</t>
  </si>
  <si>
    <t>239</t>
  </si>
  <si>
    <t>Поселок Чик</t>
  </si>
  <si>
    <t>50623154</t>
  </si>
  <si>
    <t>5425112768</t>
  </si>
  <si>
    <t>МУП "Чикское ППЖКХ"</t>
  </si>
  <si>
    <t>5145418</t>
  </si>
  <si>
    <t>5219785</t>
  </si>
  <si>
    <t>26358655</t>
  </si>
  <si>
    <t>240</t>
  </si>
  <si>
    <t>Прокудское</t>
  </si>
  <si>
    <t>50623422</t>
  </si>
  <si>
    <t>5425001169</t>
  </si>
  <si>
    <t>АО "ПРОДО ПТИЦЕФАБРИКА ЧИКСКАЯ"</t>
  </si>
  <si>
    <t>5145419</t>
  </si>
  <si>
    <t>5280272</t>
  </si>
  <si>
    <t>241</t>
  </si>
  <si>
    <t>26358661</t>
  </si>
  <si>
    <t>242</t>
  </si>
  <si>
    <t>5425113546</t>
  </si>
  <si>
    <t>МУП "Прокудское производственное предприятие жилищно-коммунального хозяйства"</t>
  </si>
  <si>
    <t>5219786</t>
  </si>
  <si>
    <t>26358653</t>
  </si>
  <si>
    <t>243</t>
  </si>
  <si>
    <t>50623425</t>
  </si>
  <si>
    <t>5425003448</t>
  </si>
  <si>
    <t>МУП "Совхозный комхоз"</t>
  </si>
  <si>
    <t>5144846</t>
  </si>
  <si>
    <t>1849131922</t>
  </si>
  <si>
    <t>30479533</t>
  </si>
  <si>
    <t>244</t>
  </si>
  <si>
    <t>5425108641</t>
  </si>
  <si>
    <t>542510864</t>
  </si>
  <si>
    <t>ФГКУ"СИБИРСКИЙ СЦ МЧС РОССИИ"</t>
  </si>
  <si>
    <t>2542824597</t>
  </si>
  <si>
    <t>2542824598</t>
  </si>
  <si>
    <t>28420813</t>
  </si>
  <si>
    <t>245</t>
  </si>
  <si>
    <t>Федосихинское</t>
  </si>
  <si>
    <t>50623428</t>
  </si>
  <si>
    <t>5425003198</t>
  </si>
  <si>
    <t>МУП "Федосихинский комхоз"</t>
  </si>
  <si>
    <t>5144931</t>
  </si>
  <si>
    <t>1620093473</t>
  </si>
  <si>
    <t>28799621</t>
  </si>
  <si>
    <t>246</t>
  </si>
  <si>
    <t>Целинное</t>
  </si>
  <si>
    <t>50623431</t>
  </si>
  <si>
    <t>5425003487</t>
  </si>
  <si>
    <t>МУП "ЖКХ Целинник"</t>
  </si>
  <si>
    <t>5144932</t>
  </si>
  <si>
    <t>1849132224</t>
  </si>
  <si>
    <t>26358656</t>
  </si>
  <si>
    <t>247</t>
  </si>
  <si>
    <t>Чистопольское</t>
  </si>
  <si>
    <t>50623434</t>
  </si>
  <si>
    <t>5425000655</t>
  </si>
  <si>
    <t>МУП "Чистопольский комхоз"</t>
  </si>
  <si>
    <t>5145534</t>
  </si>
  <si>
    <t>5280707</t>
  </si>
  <si>
    <t>28799629</t>
  </si>
  <si>
    <t>248</t>
  </si>
  <si>
    <t>Шагаловское</t>
  </si>
  <si>
    <t>50623437</t>
  </si>
  <si>
    <t>5425003470</t>
  </si>
  <si>
    <t>МУП "КХ Шагалово"</t>
  </si>
  <si>
    <t>5145430</t>
  </si>
  <si>
    <t>1849130105</t>
  </si>
  <si>
    <t>26358668</t>
  </si>
  <si>
    <t>249</t>
  </si>
  <si>
    <t>Кочковский муниципальный район</t>
  </si>
  <si>
    <t>Быструхинское</t>
  </si>
  <si>
    <t>50625402</t>
  </si>
  <si>
    <t>5426103156</t>
  </si>
  <si>
    <t>542601001</t>
  </si>
  <si>
    <t>МП ЖКХ Быструхинского сельсовета</t>
  </si>
  <si>
    <t>5143788</t>
  </si>
  <si>
    <t>5219788</t>
  </si>
  <si>
    <t>5438758</t>
  </si>
  <si>
    <t>26358662</t>
  </si>
  <si>
    <t>250</t>
  </si>
  <si>
    <t>Жуланское</t>
  </si>
  <si>
    <t>50625407</t>
  </si>
  <si>
    <t>5426000016</t>
  </si>
  <si>
    <t>МП "Жуланское жилищно-коммунальное хозяйство"</t>
  </si>
  <si>
    <t>5143878</t>
  </si>
  <si>
    <t>5163317</t>
  </si>
  <si>
    <t>26358665</t>
  </si>
  <si>
    <t>251</t>
  </si>
  <si>
    <t>Кочковское</t>
  </si>
  <si>
    <t>50625410</t>
  </si>
  <si>
    <t>5426101462</t>
  </si>
  <si>
    <t>ГБПОУ НСО "Кочковский межрайонный аграрный лицей"</t>
  </si>
  <si>
    <t>5143953</t>
  </si>
  <si>
    <t>5163338</t>
  </si>
  <si>
    <t>26358667</t>
  </si>
  <si>
    <t>252</t>
  </si>
  <si>
    <t>5426104167</t>
  </si>
  <si>
    <t>543201001</t>
  </si>
  <si>
    <t>МУП "УК ЖКХ"</t>
  </si>
  <si>
    <t>1307932986</t>
  </si>
  <si>
    <t>5438763</t>
  </si>
  <si>
    <t>26358664</t>
  </si>
  <si>
    <t>253</t>
  </si>
  <si>
    <t>5426101102</t>
  </si>
  <si>
    <t>ОАО "Кочковскремтранс"</t>
  </si>
  <si>
    <t>5219787</t>
  </si>
  <si>
    <t>254</t>
  </si>
  <si>
    <t>Красносибирское</t>
  </si>
  <si>
    <t>50625411</t>
  </si>
  <si>
    <t>5144029</t>
  </si>
  <si>
    <t>255</t>
  </si>
  <si>
    <t>256</t>
  </si>
  <si>
    <t>Новорешетовское</t>
  </si>
  <si>
    <t>50625414</t>
  </si>
  <si>
    <t>5144873</t>
  </si>
  <si>
    <t>257</t>
  </si>
  <si>
    <t>Новоцелинное</t>
  </si>
  <si>
    <t>50625412</t>
  </si>
  <si>
    <t>5144823</t>
  </si>
  <si>
    <t>26358671</t>
  </si>
  <si>
    <t>258</t>
  </si>
  <si>
    <t>Решетовское</t>
  </si>
  <si>
    <t>50625413</t>
  </si>
  <si>
    <t>5426104015</t>
  </si>
  <si>
    <t>МУП "Решетовское жилищно-коммунальное хозяйство"</t>
  </si>
  <si>
    <t>5144956</t>
  </si>
  <si>
    <t>5163327</t>
  </si>
  <si>
    <t>26358670</t>
  </si>
  <si>
    <t>259</t>
  </si>
  <si>
    <t>Черновское</t>
  </si>
  <si>
    <t>50625419</t>
  </si>
  <si>
    <t>5426103491</t>
  </si>
  <si>
    <t>МУП ЖКХ "Черновское"</t>
  </si>
  <si>
    <t>5145535</t>
  </si>
  <si>
    <t>5163315</t>
  </si>
  <si>
    <t>26358683</t>
  </si>
  <si>
    <t>260</t>
  </si>
  <si>
    <t>Краснозерский муниципальный район</t>
  </si>
  <si>
    <t>Аксенихинское</t>
  </si>
  <si>
    <t>50627402</t>
  </si>
  <si>
    <t>5427106248</t>
  </si>
  <si>
    <t>542701001</t>
  </si>
  <si>
    <t>МУП ЖКХ "Аксенихинское"</t>
  </si>
  <si>
    <t>5143814</t>
  </si>
  <si>
    <t>5219799</t>
  </si>
  <si>
    <t>5438759</t>
  </si>
  <si>
    <t>26358678</t>
  </si>
  <si>
    <t>261</t>
  </si>
  <si>
    <t>Веселовское</t>
  </si>
  <si>
    <t>50627404</t>
  </si>
  <si>
    <t>5427105156</t>
  </si>
  <si>
    <t>ООО "Лада"</t>
  </si>
  <si>
    <t>5143772</t>
  </si>
  <si>
    <t>5219795</t>
  </si>
  <si>
    <t>26358685</t>
  </si>
  <si>
    <t>262</t>
  </si>
  <si>
    <t>Зубковское</t>
  </si>
  <si>
    <t>50627407</t>
  </si>
  <si>
    <t>5427106343</t>
  </si>
  <si>
    <t>МУП Зубковского ЖКХ</t>
  </si>
  <si>
    <t>5143854</t>
  </si>
  <si>
    <t>5280713</t>
  </si>
  <si>
    <t>26358688</t>
  </si>
  <si>
    <t>263</t>
  </si>
  <si>
    <t>Кайгородское</t>
  </si>
  <si>
    <t>50627409</t>
  </si>
  <si>
    <t>5427106632</t>
  </si>
  <si>
    <t>МУП ЖКХ "Кайгородское"</t>
  </si>
  <si>
    <t>5143868</t>
  </si>
  <si>
    <t>5400931</t>
  </si>
  <si>
    <t>26449914</t>
  </si>
  <si>
    <t>264</t>
  </si>
  <si>
    <t>5427106382</t>
  </si>
  <si>
    <t>ОАО "Санаторий "Краснозерский"</t>
  </si>
  <si>
    <t>56470269</t>
  </si>
  <si>
    <t>26805258</t>
  </si>
  <si>
    <t>265</t>
  </si>
  <si>
    <t>Колыбельское</t>
  </si>
  <si>
    <t>50627410</t>
  </si>
  <si>
    <t>5427107185</t>
  </si>
  <si>
    <t>МУП ЖКХ "Колыбельское"</t>
  </si>
  <si>
    <t>5143954</t>
  </si>
  <si>
    <t>57058303</t>
  </si>
  <si>
    <t>26358684</t>
  </si>
  <si>
    <t>266</t>
  </si>
  <si>
    <t>Лобинское</t>
  </si>
  <si>
    <t>50627419</t>
  </si>
  <si>
    <t>5427106287</t>
  </si>
  <si>
    <t>МУП ЖКХ "Лобинское"</t>
  </si>
  <si>
    <t>5143974</t>
  </si>
  <si>
    <t>5219800</t>
  </si>
  <si>
    <t>26358673</t>
  </si>
  <si>
    <t>267</t>
  </si>
  <si>
    <t>Майское</t>
  </si>
  <si>
    <t>50627422</t>
  </si>
  <si>
    <t>5427100038</t>
  </si>
  <si>
    <t>ЗАО "Новомайское"</t>
  </si>
  <si>
    <t>5143976</t>
  </si>
  <si>
    <t>5295433</t>
  </si>
  <si>
    <t>26373867</t>
  </si>
  <si>
    <t>268</t>
  </si>
  <si>
    <t>Мохнатологовское</t>
  </si>
  <si>
    <t>50627425</t>
  </si>
  <si>
    <t>5427106230</t>
  </si>
  <si>
    <t>МУП ЖКХ "Мохнатологовское"</t>
  </si>
  <si>
    <t>5143962</t>
  </si>
  <si>
    <t>5219798</t>
  </si>
  <si>
    <t>269</t>
  </si>
  <si>
    <t>Нижнечеремошинское</t>
  </si>
  <si>
    <t>50627428</t>
  </si>
  <si>
    <t>5144979</t>
  </si>
  <si>
    <t>26358680</t>
  </si>
  <si>
    <t>270</t>
  </si>
  <si>
    <t>50627431</t>
  </si>
  <si>
    <t>5427106135</t>
  </si>
  <si>
    <t>МУП Октябрьского ЖКХ</t>
  </si>
  <si>
    <t>5145511</t>
  </si>
  <si>
    <t>5280712</t>
  </si>
  <si>
    <t>27564805</t>
  </si>
  <si>
    <t>271</t>
  </si>
  <si>
    <t>Орехово-Логовское</t>
  </si>
  <si>
    <t>50627434</t>
  </si>
  <si>
    <t>5427107650</t>
  </si>
  <si>
    <t>МУП ЖКХ "Орехово-Логовское"</t>
  </si>
  <si>
    <t>5145512</t>
  </si>
  <si>
    <t>891280613</t>
  </si>
  <si>
    <t>26358687</t>
  </si>
  <si>
    <t>272</t>
  </si>
  <si>
    <t>Половинское</t>
  </si>
  <si>
    <t>50627437</t>
  </si>
  <si>
    <t>5427106590</t>
  </si>
  <si>
    <t>МУП Половинского ЖКХ</t>
  </si>
  <si>
    <t>5144966</t>
  </si>
  <si>
    <t>5219801</t>
  </si>
  <si>
    <t>26358682</t>
  </si>
  <si>
    <t>273</t>
  </si>
  <si>
    <t>Полойское</t>
  </si>
  <si>
    <t>50627440</t>
  </si>
  <si>
    <t>5427106199</t>
  </si>
  <si>
    <t>МУП ЖКХ "Полойское"</t>
  </si>
  <si>
    <t>5144967</t>
  </si>
  <si>
    <t>5219797</t>
  </si>
  <si>
    <t>26358689</t>
  </si>
  <si>
    <t>274</t>
  </si>
  <si>
    <t>Поселок Краснозерское</t>
  </si>
  <si>
    <t>50627151</t>
  </si>
  <si>
    <t>5427107347</t>
  </si>
  <si>
    <t>АО "Краснозерский лесхоз"</t>
  </si>
  <si>
    <t>5144944</t>
  </si>
  <si>
    <t>57155987</t>
  </si>
  <si>
    <t>26358677</t>
  </si>
  <si>
    <t>275</t>
  </si>
  <si>
    <t>5427101151</t>
  </si>
  <si>
    <t>ОАО "Краснозерскавтотранс-1"</t>
  </si>
  <si>
    <t>5219793</t>
  </si>
  <si>
    <t>276</t>
  </si>
  <si>
    <t>30884429</t>
  </si>
  <si>
    <t>277</t>
  </si>
  <si>
    <t>5403024081</t>
  </si>
  <si>
    <t>ООО "ТВК"</t>
  </si>
  <si>
    <t>3025644045</t>
  </si>
  <si>
    <t>30997718</t>
  </si>
  <si>
    <t>278</t>
  </si>
  <si>
    <t>Куйбышевский муниципальный район</t>
  </si>
  <si>
    <t>Абрамовское</t>
  </si>
  <si>
    <t>50630402</t>
  </si>
  <si>
    <t>5452004313</t>
  </si>
  <si>
    <t>545201001</t>
  </si>
  <si>
    <t>МУП «Энергия»</t>
  </si>
  <si>
    <t>5143815</t>
  </si>
  <si>
    <t>3456480582</t>
  </si>
  <si>
    <t>5438781</t>
  </si>
  <si>
    <t>279</t>
  </si>
  <si>
    <t>Балманское</t>
  </si>
  <si>
    <t>50630404</t>
  </si>
  <si>
    <t>5143744</t>
  </si>
  <si>
    <t>280</t>
  </si>
  <si>
    <t>Булатовское</t>
  </si>
  <si>
    <t>50630407</t>
  </si>
  <si>
    <t>5143789</t>
  </si>
  <si>
    <t>30997753</t>
  </si>
  <si>
    <t>281</t>
  </si>
  <si>
    <t>Верх-Ичинское</t>
  </si>
  <si>
    <t>50630410</t>
  </si>
  <si>
    <t>5452004352</t>
  </si>
  <si>
    <t>МУП «Гжатсксервис»</t>
  </si>
  <si>
    <t>5143801</t>
  </si>
  <si>
    <t>3456480581</t>
  </si>
  <si>
    <t>282</t>
  </si>
  <si>
    <t>Гжатское</t>
  </si>
  <si>
    <t>50630413</t>
  </si>
  <si>
    <t>5143757</t>
  </si>
  <si>
    <t>283</t>
  </si>
  <si>
    <t>Горбуновское</t>
  </si>
  <si>
    <t>50630416</t>
  </si>
  <si>
    <t>5143758</t>
  </si>
  <si>
    <t>284</t>
  </si>
  <si>
    <t>Город Куйбышев</t>
  </si>
  <si>
    <t>50630101</t>
  </si>
  <si>
    <t>5143902</t>
  </si>
  <si>
    <t>30859000</t>
  </si>
  <si>
    <t>285</t>
  </si>
  <si>
    <t>5406445289</t>
  </si>
  <si>
    <t>ООО "Энергетик"</t>
  </si>
  <si>
    <t>2867334799</t>
  </si>
  <si>
    <t>26358864</t>
  </si>
  <si>
    <t>286</t>
  </si>
  <si>
    <t>5447104175</t>
  </si>
  <si>
    <t>544701001</t>
  </si>
  <si>
    <t>ФБУ "Следственный изолятор № 2 Главного управления Федеральной службы исполнения наказаний по НСО"</t>
  </si>
  <si>
    <t>5219893</t>
  </si>
  <si>
    <t>5438778</t>
  </si>
  <si>
    <t>287</t>
  </si>
  <si>
    <t>Зоновское</t>
  </si>
  <si>
    <t>50630419</t>
  </si>
  <si>
    <t>5143855</t>
  </si>
  <si>
    <t>288</t>
  </si>
  <si>
    <t>Камское</t>
  </si>
  <si>
    <t>50630422</t>
  </si>
  <si>
    <t>5143869</t>
  </si>
  <si>
    <t>289</t>
  </si>
  <si>
    <t>Куйбышевское</t>
  </si>
  <si>
    <t>50630425</t>
  </si>
  <si>
    <t>5143922</t>
  </si>
  <si>
    <t>290</t>
  </si>
  <si>
    <t>50630428</t>
  </si>
  <si>
    <t>5143914</t>
  </si>
  <si>
    <t>291</t>
  </si>
  <si>
    <t>Новоичинское</t>
  </si>
  <si>
    <t>50630431</t>
  </si>
  <si>
    <t>5144980</t>
  </si>
  <si>
    <t>292</t>
  </si>
  <si>
    <t>50630434</t>
  </si>
  <si>
    <t>5145513</t>
  </si>
  <si>
    <t>293</t>
  </si>
  <si>
    <t>294</t>
  </si>
  <si>
    <t>Отрадненское</t>
  </si>
  <si>
    <t>50630440</t>
  </si>
  <si>
    <t>5144811</t>
  </si>
  <si>
    <t>295</t>
  </si>
  <si>
    <t>Сергинское</t>
  </si>
  <si>
    <t>50630443</t>
  </si>
  <si>
    <t>5144992</t>
  </si>
  <si>
    <t>296</t>
  </si>
  <si>
    <t>Чумаковское</t>
  </si>
  <si>
    <t>50630446</t>
  </si>
  <si>
    <t>5145431</t>
  </si>
  <si>
    <t>26358697</t>
  </si>
  <si>
    <t>297</t>
  </si>
  <si>
    <t>Купинский муниципальный район</t>
  </si>
  <si>
    <t>Благовещенское</t>
  </si>
  <si>
    <t>50632401</t>
  </si>
  <si>
    <t>5429107864</t>
  </si>
  <si>
    <t>542901001</t>
  </si>
  <si>
    <t>МУП ЖКХ Благовещенское</t>
  </si>
  <si>
    <t>5143820</t>
  </si>
  <si>
    <t>5163663</t>
  </si>
  <si>
    <t>5438760</t>
  </si>
  <si>
    <t>27583233</t>
  </si>
  <si>
    <t>298</t>
  </si>
  <si>
    <t>Вишневское</t>
  </si>
  <si>
    <t>50632402</t>
  </si>
  <si>
    <t>5429107487</t>
  </si>
  <si>
    <t>Вишнёвское МУП ЖКУ</t>
  </si>
  <si>
    <t>5143774</t>
  </si>
  <si>
    <t>5163612</t>
  </si>
  <si>
    <t>26450597</t>
  </si>
  <si>
    <t>299</t>
  </si>
  <si>
    <t>Город Купино</t>
  </si>
  <si>
    <t>50632101</t>
  </si>
  <si>
    <t>5429100523</t>
  </si>
  <si>
    <t>АО "Купинский молочный комбинат"</t>
  </si>
  <si>
    <t>5143903</t>
  </si>
  <si>
    <t>56434754</t>
  </si>
  <si>
    <t>300</t>
  </si>
  <si>
    <t>26358703</t>
  </si>
  <si>
    <t>301</t>
  </si>
  <si>
    <t>5429108297</t>
  </si>
  <si>
    <t>МУП "Теплосети"</t>
  </si>
  <si>
    <t>5163566</t>
  </si>
  <si>
    <t>30847703</t>
  </si>
  <si>
    <t>302</t>
  </si>
  <si>
    <t>7813418809</t>
  </si>
  <si>
    <t>781301001</t>
  </si>
  <si>
    <t>ООО "ВРК "КУПИНО"</t>
  </si>
  <si>
    <t>2784339065</t>
  </si>
  <si>
    <t>5433382</t>
  </si>
  <si>
    <t>26358700</t>
  </si>
  <si>
    <t>303</t>
  </si>
  <si>
    <t>Копкульское</t>
  </si>
  <si>
    <t>50632404</t>
  </si>
  <si>
    <t>5429107920</t>
  </si>
  <si>
    <t>МУП ЖКУ Копкульское</t>
  </si>
  <si>
    <t>5143956</t>
  </si>
  <si>
    <t>5163576</t>
  </si>
  <si>
    <t>26358694</t>
  </si>
  <si>
    <t>304</t>
  </si>
  <si>
    <t>Ленинское</t>
  </si>
  <si>
    <t>50632407</t>
  </si>
  <si>
    <t>5429107705</t>
  </si>
  <si>
    <t>МУП ЖКУ Зятьковское</t>
  </si>
  <si>
    <t>5143943</t>
  </si>
  <si>
    <t>5163628</t>
  </si>
  <si>
    <t>26358701</t>
  </si>
  <si>
    <t>305</t>
  </si>
  <si>
    <t>Лягушинское</t>
  </si>
  <si>
    <t>50632410</t>
  </si>
  <si>
    <t>5429107991</t>
  </si>
  <si>
    <t>МУП ЖКУ Лягушенское</t>
  </si>
  <si>
    <t>5143977</t>
  </si>
  <si>
    <t>5163668</t>
  </si>
  <si>
    <t>26358691</t>
  </si>
  <si>
    <t>306</t>
  </si>
  <si>
    <t>Медяковское</t>
  </si>
  <si>
    <t>50632413</t>
  </si>
  <si>
    <t>5429107470</t>
  </si>
  <si>
    <t>МУП ЖКУ Медяковское</t>
  </si>
  <si>
    <t>5143932</t>
  </si>
  <si>
    <t>5163638</t>
  </si>
  <si>
    <t>26358693</t>
  </si>
  <si>
    <t>307</t>
  </si>
  <si>
    <t>Метелевское</t>
  </si>
  <si>
    <t>50632416</t>
  </si>
  <si>
    <t>5429107695</t>
  </si>
  <si>
    <t>МУП ЖКУ Метелевское</t>
  </si>
  <si>
    <t>5143915</t>
  </si>
  <si>
    <t>5163702</t>
  </si>
  <si>
    <t>26358695</t>
  </si>
  <si>
    <t>308</t>
  </si>
  <si>
    <t>Новоключевское</t>
  </si>
  <si>
    <t>50632419</t>
  </si>
  <si>
    <t>5429107720</t>
  </si>
  <si>
    <t>МУП ЖКУ Новоключевское</t>
  </si>
  <si>
    <t>5144981</t>
  </si>
  <si>
    <t>5163619</t>
  </si>
  <si>
    <t>26358705</t>
  </si>
  <si>
    <t>309</t>
  </si>
  <si>
    <t>50632422</t>
  </si>
  <si>
    <t>5429108434</t>
  </si>
  <si>
    <t>МУП ЖКУ Новониколаевское</t>
  </si>
  <si>
    <t>5144854</t>
  </si>
  <si>
    <t>5295439</t>
  </si>
  <si>
    <t>27583240</t>
  </si>
  <si>
    <t>310</t>
  </si>
  <si>
    <t>Новосельское</t>
  </si>
  <si>
    <t>50632425</t>
  </si>
  <si>
    <t>5429107751</t>
  </si>
  <si>
    <t>Новосельское МУП ЖКУ</t>
  </si>
  <si>
    <t>5144874</t>
  </si>
  <si>
    <t>5163592</t>
  </si>
  <si>
    <t>26358698</t>
  </si>
  <si>
    <t>311</t>
  </si>
  <si>
    <t>Рождественское</t>
  </si>
  <si>
    <t>50632428</t>
  </si>
  <si>
    <t>5429107896</t>
  </si>
  <si>
    <t>МУП ЖКУ Рождественское</t>
  </si>
  <si>
    <t>5144957</t>
  </si>
  <si>
    <t>5163550</t>
  </si>
  <si>
    <t>26358699</t>
  </si>
  <si>
    <t>312</t>
  </si>
  <si>
    <t>Сибирское</t>
  </si>
  <si>
    <t>50632431</t>
  </si>
  <si>
    <t>5429107906</t>
  </si>
  <si>
    <t>МУП ЖКУ Сибирское</t>
  </si>
  <si>
    <t>5144847</t>
  </si>
  <si>
    <t>5163615</t>
  </si>
  <si>
    <t>26358704</t>
  </si>
  <si>
    <t>313</t>
  </si>
  <si>
    <t>Стеклянское</t>
  </si>
  <si>
    <t>50632434</t>
  </si>
  <si>
    <t>5429108410</t>
  </si>
  <si>
    <t>Стеклянское МУП ЖКХ</t>
  </si>
  <si>
    <t>5145524</t>
  </si>
  <si>
    <t>5295438</t>
  </si>
  <si>
    <t>26358696</t>
  </si>
  <si>
    <t>314</t>
  </si>
  <si>
    <t>Чаинское</t>
  </si>
  <si>
    <t>50632437</t>
  </si>
  <si>
    <t>5429107840</t>
  </si>
  <si>
    <t>МУП ЖКУ Чаинское</t>
  </si>
  <si>
    <t>5144933</t>
  </si>
  <si>
    <t>5163645</t>
  </si>
  <si>
    <t>26456499</t>
  </si>
  <si>
    <t>315</t>
  </si>
  <si>
    <t>Яркульское</t>
  </si>
  <si>
    <t>50632440</t>
  </si>
  <si>
    <t>5429107670</t>
  </si>
  <si>
    <t>МУП ЖКУ Яркульское</t>
  </si>
  <si>
    <t>5144887</t>
  </si>
  <si>
    <t>5163607</t>
  </si>
  <si>
    <t>30365092</t>
  </si>
  <si>
    <t>316</t>
  </si>
  <si>
    <t>Кыштовский муниципальный район</t>
  </si>
  <si>
    <t>Березовское</t>
  </si>
  <si>
    <t>50634402</t>
  </si>
  <si>
    <t>5435111795</t>
  </si>
  <si>
    <t>543501001</t>
  </si>
  <si>
    <t>ООО "УК "СОЮЗ"</t>
  </si>
  <si>
    <t>5143821</t>
  </si>
  <si>
    <t>2771202156</t>
  </si>
  <si>
    <t>5438766</t>
  </si>
  <si>
    <t>317</t>
  </si>
  <si>
    <t>Большереченское</t>
  </si>
  <si>
    <t>50634404</t>
  </si>
  <si>
    <t>5143762</t>
  </si>
  <si>
    <t>318</t>
  </si>
  <si>
    <t>Вараксинское</t>
  </si>
  <si>
    <t>50634407</t>
  </si>
  <si>
    <t>5143790</t>
  </si>
  <si>
    <t>319</t>
  </si>
  <si>
    <t>Верх-Майзасское</t>
  </si>
  <si>
    <t>50634410</t>
  </si>
  <si>
    <t>5143802</t>
  </si>
  <si>
    <t>320</t>
  </si>
  <si>
    <t>Верх-Таркское</t>
  </si>
  <si>
    <t>50634413</t>
  </si>
  <si>
    <t>5143775</t>
  </si>
  <si>
    <t>26358706</t>
  </si>
  <si>
    <t>321</t>
  </si>
  <si>
    <t>Ереминское</t>
  </si>
  <si>
    <t>50634416</t>
  </si>
  <si>
    <t>5430000724</t>
  </si>
  <si>
    <t>543001001</t>
  </si>
  <si>
    <t>МУП ЖКХ "Еремино"</t>
  </si>
  <si>
    <t>5143879</t>
  </si>
  <si>
    <t>5295440</t>
  </si>
  <si>
    <t>5438761</t>
  </si>
  <si>
    <t>322</t>
  </si>
  <si>
    <t>Заливинское</t>
  </si>
  <si>
    <t>50634419</t>
  </si>
  <si>
    <t>5143856</t>
  </si>
  <si>
    <t>323</t>
  </si>
  <si>
    <t>Колбасинское</t>
  </si>
  <si>
    <t>50634422</t>
  </si>
  <si>
    <t>5144579</t>
  </si>
  <si>
    <t>324</t>
  </si>
  <si>
    <t>Крутихинское</t>
  </si>
  <si>
    <t>50634425</t>
  </si>
  <si>
    <t>5143923</t>
  </si>
  <si>
    <t>325</t>
  </si>
  <si>
    <t>Кулябинское</t>
  </si>
  <si>
    <t>50634428</t>
  </si>
  <si>
    <t>5143944</t>
  </si>
  <si>
    <t>326</t>
  </si>
  <si>
    <t>Кыштовское</t>
  </si>
  <si>
    <t>50634431</t>
  </si>
  <si>
    <t>5143945</t>
  </si>
  <si>
    <t>327</t>
  </si>
  <si>
    <t>Малокрасноярское</t>
  </si>
  <si>
    <t>50634434</t>
  </si>
  <si>
    <t>5143978</t>
  </si>
  <si>
    <t>328</t>
  </si>
  <si>
    <t>Новомайзасское</t>
  </si>
  <si>
    <t>50634437</t>
  </si>
  <si>
    <t>5144855</t>
  </si>
  <si>
    <t>329</t>
  </si>
  <si>
    <t>Новочекинское</t>
  </si>
  <si>
    <t>50634440</t>
  </si>
  <si>
    <t>5144824</t>
  </si>
  <si>
    <t>330</t>
  </si>
  <si>
    <t>Сергеевское</t>
  </si>
  <si>
    <t>50634446</t>
  </si>
  <si>
    <t>5144993</t>
  </si>
  <si>
    <t>331</t>
  </si>
  <si>
    <t>50634449</t>
  </si>
  <si>
    <t>5145536</t>
  </si>
  <si>
    <t>332</t>
  </si>
  <si>
    <t>орловское</t>
  </si>
  <si>
    <t>50634443</t>
  </si>
  <si>
    <t>5145514</t>
  </si>
  <si>
    <t>26373882</t>
  </si>
  <si>
    <t>333</t>
  </si>
  <si>
    <t>Маслянинский муниципальный район</t>
  </si>
  <si>
    <t>Берёзовское</t>
  </si>
  <si>
    <t>50636407</t>
  </si>
  <si>
    <t>5431207753</t>
  </si>
  <si>
    <t>543101001</t>
  </si>
  <si>
    <t>МУП "Берёзово"</t>
  </si>
  <si>
    <t>5143822</t>
  </si>
  <si>
    <t>5280719</t>
  </si>
  <si>
    <t>5438762</t>
  </si>
  <si>
    <t>26373886</t>
  </si>
  <si>
    <t>334</t>
  </si>
  <si>
    <t>Борковское</t>
  </si>
  <si>
    <t>50636413</t>
  </si>
  <si>
    <t>5431207802</t>
  </si>
  <si>
    <t>МУП "Борковское"</t>
  </si>
  <si>
    <t>5143764</t>
  </si>
  <si>
    <t>5280723</t>
  </si>
  <si>
    <t>26373883</t>
  </si>
  <si>
    <t>335</t>
  </si>
  <si>
    <t>Егорьевское</t>
  </si>
  <si>
    <t>50636419</t>
  </si>
  <si>
    <t>5431207778</t>
  </si>
  <si>
    <t>МУП "Егорьевское"</t>
  </si>
  <si>
    <t>5143880</t>
  </si>
  <si>
    <t>5280720</t>
  </si>
  <si>
    <t>31020466</t>
  </si>
  <si>
    <t>336</t>
  </si>
  <si>
    <t>Мамоновское</t>
  </si>
  <si>
    <t>50636425</t>
  </si>
  <si>
    <t>5431107452</t>
  </si>
  <si>
    <t>ООО "Салаир Сервис"</t>
  </si>
  <si>
    <t>5143934</t>
  </si>
  <si>
    <t>3508607228</t>
  </si>
  <si>
    <t>27583276</t>
  </si>
  <si>
    <t>337</t>
  </si>
  <si>
    <t>5431105399</t>
  </si>
  <si>
    <t>ООО "Теплосервис"</t>
  </si>
  <si>
    <t>1342213027</t>
  </si>
  <si>
    <t>338</t>
  </si>
  <si>
    <t>Никоновское</t>
  </si>
  <si>
    <t>50636428</t>
  </si>
  <si>
    <t>5144982</t>
  </si>
  <si>
    <t>339</t>
  </si>
  <si>
    <t>Пеньковское</t>
  </si>
  <si>
    <t>50636431</t>
  </si>
  <si>
    <t>5144906</t>
  </si>
  <si>
    <t>28144120</t>
  </si>
  <si>
    <t>340</t>
  </si>
  <si>
    <t>Поселок Маслянино</t>
  </si>
  <si>
    <t>50636151</t>
  </si>
  <si>
    <t>5431105487</t>
  </si>
  <si>
    <t>ООО "Маслянинский Производственный Комплекс"</t>
  </si>
  <si>
    <t>5144945</t>
  </si>
  <si>
    <t>1413592941</t>
  </si>
  <si>
    <t>341</t>
  </si>
  <si>
    <t>31030717</t>
  </si>
  <si>
    <t>342</t>
  </si>
  <si>
    <t>5405951229</t>
  </si>
  <si>
    <t>ООО "ФАГОТ"</t>
  </si>
  <si>
    <t>3507499447</t>
  </si>
  <si>
    <t>26358722</t>
  </si>
  <si>
    <t>343</t>
  </si>
  <si>
    <t>Мошковский муниципальный район</t>
  </si>
  <si>
    <t>Балтинское</t>
  </si>
  <si>
    <t>50638402</t>
  </si>
  <si>
    <t>5432211600</t>
  </si>
  <si>
    <t>МУП "Балтинское ЖКХ</t>
  </si>
  <si>
    <t>5143745</t>
  </si>
  <si>
    <t>5219813</t>
  </si>
  <si>
    <t>30985438</t>
  </si>
  <si>
    <t>344</t>
  </si>
  <si>
    <t>Барлакское</t>
  </si>
  <si>
    <t>50638404</t>
  </si>
  <si>
    <t>5432001956</t>
  </si>
  <si>
    <t>МУП "Коммунальное хозяйство" Мошковского района</t>
  </si>
  <si>
    <t>5143746</t>
  </si>
  <si>
    <t>3387721239</t>
  </si>
  <si>
    <t>30914652</t>
  </si>
  <si>
    <t>345</t>
  </si>
  <si>
    <t>5402014958</t>
  </si>
  <si>
    <t>ООО "МАСТЕРСКАЯ ТЕПЛА"</t>
  </si>
  <si>
    <t>3103352546</t>
  </si>
  <si>
    <t>27879024</t>
  </si>
  <si>
    <t>346</t>
  </si>
  <si>
    <t>Дубровинское</t>
  </si>
  <si>
    <t>50638407</t>
  </si>
  <si>
    <t>5432110049</t>
  </si>
  <si>
    <t>МКОУ "Белоярская СОШ" Мошковского района</t>
  </si>
  <si>
    <t>5143891</t>
  </si>
  <si>
    <t>1342213009</t>
  </si>
  <si>
    <t>30378596</t>
  </si>
  <si>
    <t>347</t>
  </si>
  <si>
    <t>5432110313</t>
  </si>
  <si>
    <t>МКОУ Дубровинская СОШ</t>
  </si>
  <si>
    <t>2284486289</t>
  </si>
  <si>
    <t>26358724</t>
  </si>
  <si>
    <t>348</t>
  </si>
  <si>
    <t>5432212001</t>
  </si>
  <si>
    <t>МУП "Обское ЖКХ"</t>
  </si>
  <si>
    <t>5219814</t>
  </si>
  <si>
    <t>27879011</t>
  </si>
  <si>
    <t>349</t>
  </si>
  <si>
    <t>Кайлинское</t>
  </si>
  <si>
    <t>50638410</t>
  </si>
  <si>
    <t>5432110271</t>
  </si>
  <si>
    <t>МКОУ "Кайлинская СОШ" Мошковского района</t>
  </si>
  <si>
    <t>5143870</t>
  </si>
  <si>
    <t>1342213024</t>
  </si>
  <si>
    <t>350</t>
  </si>
  <si>
    <t>Новомошковское</t>
  </si>
  <si>
    <t>50638416</t>
  </si>
  <si>
    <t>5144856</t>
  </si>
  <si>
    <t>28502413</t>
  </si>
  <si>
    <t>351</t>
  </si>
  <si>
    <t>5432214425</t>
  </si>
  <si>
    <t>МУП "Новомошковское ЖКХ"</t>
  </si>
  <si>
    <t>1813319542</t>
  </si>
  <si>
    <t>28873245</t>
  </si>
  <si>
    <t>352</t>
  </si>
  <si>
    <t>Поселок Мошково</t>
  </si>
  <si>
    <t>50638151</t>
  </si>
  <si>
    <t>5432214961</t>
  </si>
  <si>
    <t>МКОУ "Мошковская ОШИ"</t>
  </si>
  <si>
    <t>5144946</t>
  </si>
  <si>
    <t>1904606170</t>
  </si>
  <si>
    <t>26418618</t>
  </si>
  <si>
    <t>353</t>
  </si>
  <si>
    <t>5432213372</t>
  </si>
  <si>
    <t>МХ ООО "Теплосервис"</t>
  </si>
  <si>
    <t>56797677</t>
  </si>
  <si>
    <t>30997706</t>
  </si>
  <si>
    <t>354</t>
  </si>
  <si>
    <t>5432001995</t>
  </si>
  <si>
    <t>ООО "Коммунальные сети"</t>
  </si>
  <si>
    <t>3508185930</t>
  </si>
  <si>
    <t>355</t>
  </si>
  <si>
    <t>27960241</t>
  </si>
  <si>
    <t>356</t>
  </si>
  <si>
    <t>Поселок Станционно-Ояшинский</t>
  </si>
  <si>
    <t>50638154</t>
  </si>
  <si>
    <t>5432100428</t>
  </si>
  <si>
    <t>ГАСУСО НСО "Ояшинский детский дом-интернат для умственно отсталых детей"</t>
  </si>
  <si>
    <t>5145420</t>
  </si>
  <si>
    <t>1342213038</t>
  </si>
  <si>
    <t>27878919</t>
  </si>
  <si>
    <t>357</t>
  </si>
  <si>
    <t>5432110842</t>
  </si>
  <si>
    <t>МКОУ "Станционно-Ояшинская СОШ"</t>
  </si>
  <si>
    <t>1342213033</t>
  </si>
  <si>
    <t>26373894</t>
  </si>
  <si>
    <t>358</t>
  </si>
  <si>
    <t>5432211706</t>
  </si>
  <si>
    <t>МУП "Станционно-Ояшинское ЖКХ"</t>
  </si>
  <si>
    <t>5280274</t>
  </si>
  <si>
    <t>359</t>
  </si>
  <si>
    <t>28796432</t>
  </si>
  <si>
    <t>360</t>
  </si>
  <si>
    <t>Сарапульское</t>
  </si>
  <si>
    <t>50638413</t>
  </si>
  <si>
    <t>5432214954</t>
  </si>
  <si>
    <t>МКП "Сарапульское ЖКХ" муниципального образования Сарапульского сельсовета Мошковского района Новосибирской области</t>
  </si>
  <si>
    <t>5144994</t>
  </si>
  <si>
    <t>1869645228</t>
  </si>
  <si>
    <t>361</t>
  </si>
  <si>
    <t>Сокурское</t>
  </si>
  <si>
    <t>50638419</t>
  </si>
  <si>
    <t>5145525</t>
  </si>
  <si>
    <t>27878985</t>
  </si>
  <si>
    <t>362</t>
  </si>
  <si>
    <t>5432110659</t>
  </si>
  <si>
    <t>МКОУ "Сокурская СОШ №19" Мошковского района</t>
  </si>
  <si>
    <t>1342213031</t>
  </si>
  <si>
    <t>363</t>
  </si>
  <si>
    <t>364</t>
  </si>
  <si>
    <t>Ташаринское</t>
  </si>
  <si>
    <t>50638422</t>
  </si>
  <si>
    <t>5144864</t>
  </si>
  <si>
    <t>30859058</t>
  </si>
  <si>
    <t>365</t>
  </si>
  <si>
    <t>Новосибирский муниципальный район</t>
  </si>
  <si>
    <t>Барышевское</t>
  </si>
  <si>
    <t>50640402</t>
  </si>
  <si>
    <t>5433958184</t>
  </si>
  <si>
    <t>МУП ЖКХ "КОМБИНАТ БАРЫШЕВСКИЙ"</t>
  </si>
  <si>
    <t>5143747</t>
  </si>
  <si>
    <t>2867334805</t>
  </si>
  <si>
    <t>26358732</t>
  </si>
  <si>
    <t>366</t>
  </si>
  <si>
    <t>50640404</t>
  </si>
  <si>
    <t>5433159505</t>
  </si>
  <si>
    <t>МУП ДЕЗ ЖКХ "Березовское"</t>
  </si>
  <si>
    <t>5143823</t>
  </si>
  <si>
    <t>5295441</t>
  </si>
  <si>
    <t>26358733</t>
  </si>
  <si>
    <t>367</t>
  </si>
  <si>
    <t>50640407</t>
  </si>
  <si>
    <t>5433158477</t>
  </si>
  <si>
    <t>МУП ДЕЗ ЖКХ "Боровское"</t>
  </si>
  <si>
    <t>5143765</t>
  </si>
  <si>
    <t>5163396</t>
  </si>
  <si>
    <t>26457355</t>
  </si>
  <si>
    <t>368</t>
  </si>
  <si>
    <t>Верх-Тулинское</t>
  </si>
  <si>
    <t>50640410</t>
  </si>
  <si>
    <t>5403206476</t>
  </si>
  <si>
    <t>ООО "Регион"</t>
  </si>
  <si>
    <t>5143776</t>
  </si>
  <si>
    <t>57052177</t>
  </si>
  <si>
    <t>27564825</t>
  </si>
  <si>
    <t>369</t>
  </si>
  <si>
    <t>5433184942</t>
  </si>
  <si>
    <t>ООО "ТеплоТЕВ"</t>
  </si>
  <si>
    <t>891280607</t>
  </si>
  <si>
    <t>28982306</t>
  </si>
  <si>
    <t>370</t>
  </si>
  <si>
    <t>5404504676</t>
  </si>
  <si>
    <t>ООО "Техногаз-Сервис"</t>
  </si>
  <si>
    <t>2164372427</t>
  </si>
  <si>
    <t>27564829</t>
  </si>
  <si>
    <t>371</t>
  </si>
  <si>
    <t>5433171301</t>
  </si>
  <si>
    <t>ООО "Техногаз-Строй"</t>
  </si>
  <si>
    <t>891276850</t>
  </si>
  <si>
    <t>27564839</t>
  </si>
  <si>
    <t>372</t>
  </si>
  <si>
    <t>Каменское</t>
  </si>
  <si>
    <t>50640416</t>
  </si>
  <si>
    <t>5433186611</t>
  </si>
  <si>
    <t>МУП ЖКХ "Восход"</t>
  </si>
  <si>
    <t>5143871</t>
  </si>
  <si>
    <t>891276858</t>
  </si>
  <si>
    <t>26358503</t>
  </si>
  <si>
    <t>373</t>
  </si>
  <si>
    <t>5402140141</t>
  </si>
  <si>
    <t>ООО "Технофорум"</t>
  </si>
  <si>
    <t>5219667</t>
  </si>
  <si>
    <t>30905591</t>
  </si>
  <si>
    <t>374</t>
  </si>
  <si>
    <t>5401176018</t>
  </si>
  <si>
    <t>ООО ФИРМА "АРГО"</t>
  </si>
  <si>
    <t>3103352545</t>
  </si>
  <si>
    <t>375</t>
  </si>
  <si>
    <t>Криводановское</t>
  </si>
  <si>
    <t>50640419</t>
  </si>
  <si>
    <t>5144030</t>
  </si>
  <si>
    <t>30380422</t>
  </si>
  <si>
    <t>376</t>
  </si>
  <si>
    <t>5433159583</t>
  </si>
  <si>
    <t>ООО "СИБИРЬ ЭКСПОЦЕНТР"</t>
  </si>
  <si>
    <t>2288785708</t>
  </si>
  <si>
    <t>2392814112</t>
  </si>
  <si>
    <t>377</t>
  </si>
  <si>
    <t>30371530</t>
  </si>
  <si>
    <t>378</t>
  </si>
  <si>
    <t>Кубовинское</t>
  </si>
  <si>
    <t>50640422</t>
  </si>
  <si>
    <t>5402120561</t>
  </si>
  <si>
    <t>ГАУ СО НСО "ОКЦСАГ"</t>
  </si>
  <si>
    <t>5143924</t>
  </si>
  <si>
    <t>2240620069</t>
  </si>
  <si>
    <t>26358735</t>
  </si>
  <si>
    <t>379</t>
  </si>
  <si>
    <t>5433159294</t>
  </si>
  <si>
    <t>МУП ДЕЗ ЖКХ "Кубовинское"</t>
  </si>
  <si>
    <t>5219821</t>
  </si>
  <si>
    <t>30859096</t>
  </si>
  <si>
    <t>380</t>
  </si>
  <si>
    <t>5405172920</t>
  </si>
  <si>
    <t>ООО "ТЕРМООПТИМА"</t>
  </si>
  <si>
    <t>2867334801</t>
  </si>
  <si>
    <t>26373715</t>
  </si>
  <si>
    <t>381</t>
  </si>
  <si>
    <t>Кудряшовское</t>
  </si>
  <si>
    <t>50640425</t>
  </si>
  <si>
    <t>5411100875</t>
  </si>
  <si>
    <t>МУП г.Новосибирска "Горводоканал"</t>
  </si>
  <si>
    <t>5143925</t>
  </si>
  <si>
    <t>5219706</t>
  </si>
  <si>
    <t>382</t>
  </si>
  <si>
    <t>31002924</t>
  </si>
  <si>
    <t>383</t>
  </si>
  <si>
    <t>Мичуринское Новосибирский</t>
  </si>
  <si>
    <t>50640428</t>
  </si>
  <si>
    <t>5404220723</t>
  </si>
  <si>
    <t>ООО "ЗСМ-7"</t>
  </si>
  <si>
    <t>5143916</t>
  </si>
  <si>
    <t>3455701588</t>
  </si>
  <si>
    <t>384</t>
  </si>
  <si>
    <t>30849924</t>
  </si>
  <si>
    <t>385</t>
  </si>
  <si>
    <t>Морское</t>
  </si>
  <si>
    <t>50640429</t>
  </si>
  <si>
    <t>5433957409</t>
  </si>
  <si>
    <t>ООО "Развитие"</t>
  </si>
  <si>
    <t>5143963</t>
  </si>
  <si>
    <t>2802372924</t>
  </si>
  <si>
    <t>28221303</t>
  </si>
  <si>
    <t>386</t>
  </si>
  <si>
    <t>Мочищенское</t>
  </si>
  <si>
    <t>50640431</t>
  </si>
  <si>
    <t>5433188190</t>
  </si>
  <si>
    <t>МУП ДЕЗ ЖКХ "Летный"</t>
  </si>
  <si>
    <t>5143964</t>
  </si>
  <si>
    <t>1525043824</t>
  </si>
  <si>
    <t>387</t>
  </si>
  <si>
    <t>388</t>
  </si>
  <si>
    <t>Новолуговское</t>
  </si>
  <si>
    <t>50640434</t>
  </si>
  <si>
    <t>5144857</t>
  </si>
  <si>
    <t>389</t>
  </si>
  <si>
    <t>Плотниковское</t>
  </si>
  <si>
    <t>50640437</t>
  </si>
  <si>
    <t>5144968</t>
  </si>
  <si>
    <t>390</t>
  </si>
  <si>
    <t>Поселок Краснообск</t>
  </si>
  <si>
    <t>50640154</t>
  </si>
  <si>
    <t>5144947</t>
  </si>
  <si>
    <t>30985432</t>
  </si>
  <si>
    <t>391</t>
  </si>
  <si>
    <t>Раздольненское</t>
  </si>
  <si>
    <t>50640438</t>
  </si>
  <si>
    <t>5433959244</t>
  </si>
  <si>
    <t>МУП "ТЕПЛО"</t>
  </si>
  <si>
    <t>5144958</t>
  </si>
  <si>
    <t>3544481137</t>
  </si>
  <si>
    <t>28978007</t>
  </si>
  <si>
    <t>392</t>
  </si>
  <si>
    <t>5406747988</t>
  </si>
  <si>
    <t>ООО "Ковчег"</t>
  </si>
  <si>
    <t>2086109987</t>
  </si>
  <si>
    <t>26457306</t>
  </si>
  <si>
    <t>393</t>
  </si>
  <si>
    <t>Станционное</t>
  </si>
  <si>
    <t>50640440</t>
  </si>
  <si>
    <t>5433164583</t>
  </si>
  <si>
    <t>ООО "Геолог"</t>
  </si>
  <si>
    <t>5145526</t>
  </si>
  <si>
    <t>5326758</t>
  </si>
  <si>
    <t>28813079</t>
  </si>
  <si>
    <t>394</t>
  </si>
  <si>
    <t>5433187189</t>
  </si>
  <si>
    <t>ООО "СибТеплоКомплекс"</t>
  </si>
  <si>
    <t>1902187201</t>
  </si>
  <si>
    <t>30371521</t>
  </si>
  <si>
    <t>395</t>
  </si>
  <si>
    <t>5406591924</t>
  </si>
  <si>
    <t>ООО "ТеплоКомплекс"</t>
  </si>
  <si>
    <t>2240579525</t>
  </si>
  <si>
    <t>27556216</t>
  </si>
  <si>
    <t>396</t>
  </si>
  <si>
    <t>Толмачевское</t>
  </si>
  <si>
    <t>50640443</t>
  </si>
  <si>
    <t>5448452150</t>
  </si>
  <si>
    <t>АО "Управляющая компания "Промышленно-логистический парк"</t>
  </si>
  <si>
    <t>5144865</t>
  </si>
  <si>
    <t>933274826</t>
  </si>
  <si>
    <t>28861343</t>
  </si>
  <si>
    <t>397</t>
  </si>
  <si>
    <t>5433199184</t>
  </si>
  <si>
    <t>МУП ТВК "Толмачево"</t>
  </si>
  <si>
    <t>1904601309</t>
  </si>
  <si>
    <t>398</t>
  </si>
  <si>
    <t>30799031</t>
  </si>
  <si>
    <t>399</t>
  </si>
  <si>
    <t>7703637036</t>
  </si>
  <si>
    <t>504801001</t>
  </si>
  <si>
    <t>ООО "ЭСТЕЙТ СЕРВИС"</t>
  </si>
  <si>
    <t>2606731519</t>
  </si>
  <si>
    <t>5448856</t>
  </si>
  <si>
    <t>26373904</t>
  </si>
  <si>
    <t>400</t>
  </si>
  <si>
    <t>Ярковское Новосибирский</t>
  </si>
  <si>
    <t>50640446</t>
  </si>
  <si>
    <t>5433154930</t>
  </si>
  <si>
    <t>МУП ЖКХ "Ярковское"</t>
  </si>
  <si>
    <t>5144888</t>
  </si>
  <si>
    <t>5219819</t>
  </si>
  <si>
    <t>401</t>
  </si>
  <si>
    <t>30476394</t>
  </si>
  <si>
    <t>402</t>
  </si>
  <si>
    <t>Ордынский муниципальный район</t>
  </si>
  <si>
    <t>50642403</t>
  </si>
  <si>
    <t>5434137695</t>
  </si>
  <si>
    <t>543401001</t>
  </si>
  <si>
    <t>МУП Ордынского района НСО "Единая управляющая компания жилищно-коммунальным хозяйством"</t>
  </si>
  <si>
    <t>5143824</t>
  </si>
  <si>
    <t>2533441588</t>
  </si>
  <si>
    <t>5438765</t>
  </si>
  <si>
    <t>403</t>
  </si>
  <si>
    <t>Вагайцевское</t>
  </si>
  <si>
    <t>50642401</t>
  </si>
  <si>
    <t>5143791</t>
  </si>
  <si>
    <t>26358744</t>
  </si>
  <si>
    <t>404</t>
  </si>
  <si>
    <t>Верх-Ирменское</t>
  </si>
  <si>
    <t>50642404</t>
  </si>
  <si>
    <t>5434101191</t>
  </si>
  <si>
    <t>ЗАО племзавод "Ирмень"</t>
  </si>
  <si>
    <t>5143804</t>
  </si>
  <si>
    <t>5219828</t>
  </si>
  <si>
    <t>27783646</t>
  </si>
  <si>
    <t>405</t>
  </si>
  <si>
    <t>5434116374</t>
  </si>
  <si>
    <t>ООО "Ирменское"</t>
  </si>
  <si>
    <t>1227214595</t>
  </si>
  <si>
    <t>406</t>
  </si>
  <si>
    <t>Кирзинское</t>
  </si>
  <si>
    <t>50642407</t>
  </si>
  <si>
    <t>5143833</t>
  </si>
  <si>
    <t>407</t>
  </si>
  <si>
    <t>Козихинское</t>
  </si>
  <si>
    <t>50642410</t>
  </si>
  <si>
    <t>5144580</t>
  </si>
  <si>
    <t>408</t>
  </si>
  <si>
    <t>Красноярское</t>
  </si>
  <si>
    <t>50642413</t>
  </si>
  <si>
    <t>5144031</t>
  </si>
  <si>
    <t>409</t>
  </si>
  <si>
    <t>Нижнекаменское</t>
  </si>
  <si>
    <t>50642416</t>
  </si>
  <si>
    <t>5143965</t>
  </si>
  <si>
    <t>26457858</t>
  </si>
  <si>
    <t>410</t>
  </si>
  <si>
    <t>Новопичуговское</t>
  </si>
  <si>
    <t>50642418</t>
  </si>
  <si>
    <t>5434113976</t>
  </si>
  <si>
    <t>ОАО "Теплоэнергия плюс"</t>
  </si>
  <si>
    <t>5144875</t>
  </si>
  <si>
    <t>57045827</t>
  </si>
  <si>
    <t>411</t>
  </si>
  <si>
    <t>Новошарапское</t>
  </si>
  <si>
    <t>50642420</t>
  </si>
  <si>
    <t>5144825</t>
  </si>
  <si>
    <t>412</t>
  </si>
  <si>
    <t>Петровское</t>
  </si>
  <si>
    <t>50642419</t>
  </si>
  <si>
    <t>5144907</t>
  </si>
  <si>
    <t>27960368</t>
  </si>
  <si>
    <t>413</t>
  </si>
  <si>
    <t>Поселок Ордынское</t>
  </si>
  <si>
    <t>50642151</t>
  </si>
  <si>
    <t>5434113687</t>
  </si>
  <si>
    <t>МУ  "Ордынское АТП"</t>
  </si>
  <si>
    <t>5144948</t>
  </si>
  <si>
    <t>1342213018</t>
  </si>
  <si>
    <t>26457834</t>
  </si>
  <si>
    <t>414</t>
  </si>
  <si>
    <t>5434113528</t>
  </si>
  <si>
    <t>ОАО "Ордынский теплоучасток 1"</t>
  </si>
  <si>
    <t>56476500</t>
  </si>
  <si>
    <t>26457838</t>
  </si>
  <si>
    <t>415</t>
  </si>
  <si>
    <t>5434113535</t>
  </si>
  <si>
    <t>ОАО "Ордынский теплоучасток 2"</t>
  </si>
  <si>
    <t>56476501</t>
  </si>
  <si>
    <t>416</t>
  </si>
  <si>
    <t>Пролетарское</t>
  </si>
  <si>
    <t>50642422</t>
  </si>
  <si>
    <t>5145421</t>
  </si>
  <si>
    <t>417</t>
  </si>
  <si>
    <t>Усть-Луковское</t>
  </si>
  <si>
    <t>50642428</t>
  </si>
  <si>
    <t>5144803</t>
  </si>
  <si>
    <t>26444651</t>
  </si>
  <si>
    <t>418</t>
  </si>
  <si>
    <t>Посёлок Кольцово</t>
  </si>
  <si>
    <t>50740000</t>
  </si>
  <si>
    <t>5433161180</t>
  </si>
  <si>
    <t>МУЭП "Промтехэнерго"</t>
  </si>
  <si>
    <t>5144895</t>
  </si>
  <si>
    <t>5256638</t>
  </si>
  <si>
    <t>26444611</t>
  </si>
  <si>
    <t>419</t>
  </si>
  <si>
    <t>5433161342</t>
  </si>
  <si>
    <t>ФБУН ГНЦ ВБ "Вектор" Роспотребнадзора</t>
  </si>
  <si>
    <t>5163572</t>
  </si>
  <si>
    <t>26358761</t>
  </si>
  <si>
    <t>420</t>
  </si>
  <si>
    <t>Северный муниципальный район</t>
  </si>
  <si>
    <t>Биазинское</t>
  </si>
  <si>
    <t>50644404</t>
  </si>
  <si>
    <t>5435111555</t>
  </si>
  <si>
    <t>Межмуниципальное ООО "Север"</t>
  </si>
  <si>
    <t>5143825</t>
  </si>
  <si>
    <t>5295442</t>
  </si>
  <si>
    <t>26358760</t>
  </si>
  <si>
    <t>421</t>
  </si>
  <si>
    <t>Верх-Красноярское</t>
  </si>
  <si>
    <t>50644407</t>
  </si>
  <si>
    <t>5435111330</t>
  </si>
  <si>
    <t>МУП "Верх-Красноярское"</t>
  </si>
  <si>
    <t>5143805</t>
  </si>
  <si>
    <t>5163401</t>
  </si>
  <si>
    <t>28881023</t>
  </si>
  <si>
    <t>422</t>
  </si>
  <si>
    <t>Гражданцевское</t>
  </si>
  <si>
    <t>50644410</t>
  </si>
  <si>
    <t>5435111146</t>
  </si>
  <si>
    <t>ЗАО "ЖИЛКОМХОЗ СЕРВИС"</t>
  </si>
  <si>
    <t>5143892</t>
  </si>
  <si>
    <t>473990170</t>
  </si>
  <si>
    <t>423</t>
  </si>
  <si>
    <t>Остяцкое</t>
  </si>
  <si>
    <t>50644419</t>
  </si>
  <si>
    <t>5144813</t>
  </si>
  <si>
    <t>424</t>
  </si>
  <si>
    <t>Северное</t>
  </si>
  <si>
    <t>50644425</t>
  </si>
  <si>
    <t>5144995</t>
  </si>
  <si>
    <t>425</t>
  </si>
  <si>
    <t>426</t>
  </si>
  <si>
    <t>Чебаковское</t>
  </si>
  <si>
    <t>50644431</t>
  </si>
  <si>
    <t>5145538</t>
  </si>
  <si>
    <t>427</t>
  </si>
  <si>
    <t>Чувашинское</t>
  </si>
  <si>
    <t>50644434</t>
  </si>
  <si>
    <t>5145433</t>
  </si>
  <si>
    <t>26358769</t>
  </si>
  <si>
    <t>428</t>
  </si>
  <si>
    <t>Сузунский муниципальный район</t>
  </si>
  <si>
    <t>Битковское</t>
  </si>
  <si>
    <t>50648402</t>
  </si>
  <si>
    <t>5436311660</t>
  </si>
  <si>
    <t>543601001</t>
  </si>
  <si>
    <t>МУП "Битковское ЖКХ"</t>
  </si>
  <si>
    <t>5143826</t>
  </si>
  <si>
    <t>5163690</t>
  </si>
  <si>
    <t>5438767</t>
  </si>
  <si>
    <t>28454691</t>
  </si>
  <si>
    <t>429</t>
  </si>
  <si>
    <t>Бобровское</t>
  </si>
  <si>
    <t>50648404</t>
  </si>
  <si>
    <t>5436311684</t>
  </si>
  <si>
    <t>МУП "Бобровское ЖКХ"</t>
  </si>
  <si>
    <t>5143766</t>
  </si>
  <si>
    <t>5163585</t>
  </si>
  <si>
    <t>30886378</t>
  </si>
  <si>
    <t>430</t>
  </si>
  <si>
    <t>5436312800</t>
  </si>
  <si>
    <t>ООО "Сток"</t>
  </si>
  <si>
    <t>3547403724</t>
  </si>
  <si>
    <t>26358763</t>
  </si>
  <si>
    <t>431</t>
  </si>
  <si>
    <t>Болтовское</t>
  </si>
  <si>
    <t>50648407</t>
  </si>
  <si>
    <t>5436311620</t>
  </si>
  <si>
    <t>МУП "Болтовское ЖКХ"</t>
  </si>
  <si>
    <t>5143767</t>
  </si>
  <si>
    <t>5163636</t>
  </si>
  <si>
    <t>432</t>
  </si>
  <si>
    <t>28978091</t>
  </si>
  <si>
    <t>433</t>
  </si>
  <si>
    <t>Верх-Сузунское</t>
  </si>
  <si>
    <t>50648410</t>
  </si>
  <si>
    <t>5436311638</t>
  </si>
  <si>
    <t>МУП "Верх-Сузунское ЖКХ"</t>
  </si>
  <si>
    <t>5143778</t>
  </si>
  <si>
    <t>5163700</t>
  </si>
  <si>
    <t>28454701</t>
  </si>
  <si>
    <t>434</t>
  </si>
  <si>
    <t>Заковряжинское</t>
  </si>
  <si>
    <t>50648416</t>
  </si>
  <si>
    <t>5436311606</t>
  </si>
  <si>
    <t>МУП "Заковряжинское ЖКХ"</t>
  </si>
  <si>
    <t>5143857</t>
  </si>
  <si>
    <t>5163761</t>
  </si>
  <si>
    <t>26651707</t>
  </si>
  <si>
    <t>435</t>
  </si>
  <si>
    <t>Каргаполовское</t>
  </si>
  <si>
    <t>50648419</t>
  </si>
  <si>
    <t>5436108435</t>
  </si>
  <si>
    <t>ООО "Каргаполовское ЖКХ"</t>
  </si>
  <si>
    <t>5143834</t>
  </si>
  <si>
    <t>485631008</t>
  </si>
  <si>
    <t>26373949</t>
  </si>
  <si>
    <t>436</t>
  </si>
  <si>
    <t>Ключиковское</t>
  </si>
  <si>
    <t>50648422</t>
  </si>
  <si>
    <t>5436312007</t>
  </si>
  <si>
    <t>МУП "Ключиковское ЖКХ"</t>
  </si>
  <si>
    <t>5144581</t>
  </si>
  <si>
    <t>5163675</t>
  </si>
  <si>
    <t>26373939</t>
  </si>
  <si>
    <t>437</t>
  </si>
  <si>
    <t>Малышевское</t>
  </si>
  <si>
    <t>50648425</t>
  </si>
  <si>
    <t>5436311589</t>
  </si>
  <si>
    <t>МУП "Малышевское ЖКХ"</t>
  </si>
  <si>
    <t>5143935</t>
  </si>
  <si>
    <t>5163568</t>
  </si>
  <si>
    <t>438</t>
  </si>
  <si>
    <t>Меретское</t>
  </si>
  <si>
    <t>50648430</t>
  </si>
  <si>
    <t>5143917</t>
  </si>
  <si>
    <t>26358772</t>
  </si>
  <si>
    <t>439</t>
  </si>
  <si>
    <t>Мышланское</t>
  </si>
  <si>
    <t>50648432</t>
  </si>
  <si>
    <t>5436312529</t>
  </si>
  <si>
    <t>МУП "Мышланское ЖКХ"</t>
  </si>
  <si>
    <t>5143966</t>
  </si>
  <si>
    <t>5163692</t>
  </si>
  <si>
    <t>26651677</t>
  </si>
  <si>
    <t>440</t>
  </si>
  <si>
    <t>Поселок Сузун</t>
  </si>
  <si>
    <t>50648151</t>
  </si>
  <si>
    <t>5436108763</t>
  </si>
  <si>
    <t>ОАО "Сузунское ЖКХ"</t>
  </si>
  <si>
    <t>5145423</t>
  </si>
  <si>
    <t>473990128</t>
  </si>
  <si>
    <t>26419899</t>
  </si>
  <si>
    <t>441</t>
  </si>
  <si>
    <t>Шайдуровский</t>
  </si>
  <si>
    <t>50648434</t>
  </si>
  <si>
    <t>5436311677</t>
  </si>
  <si>
    <t>МУП "Шайдуровское ЖКХ"</t>
  </si>
  <si>
    <t>5145434</t>
  </si>
  <si>
    <t>5163753</t>
  </si>
  <si>
    <t>26358768</t>
  </si>
  <si>
    <t>442</t>
  </si>
  <si>
    <t>Шарчинское</t>
  </si>
  <si>
    <t>50648437</t>
  </si>
  <si>
    <t>5436311645</t>
  </si>
  <si>
    <t>МУП "Шарчинское ЖКХ"</t>
  </si>
  <si>
    <t>5145435</t>
  </si>
  <si>
    <t>5163695</t>
  </si>
  <si>
    <t>26358764</t>
  </si>
  <si>
    <t>443</t>
  </si>
  <si>
    <t>Шипуновское</t>
  </si>
  <si>
    <t>50648440</t>
  </si>
  <si>
    <t>5436311571</t>
  </si>
  <si>
    <t>МУП "Шипуновское ЖКХ"</t>
  </si>
  <si>
    <t>5145453</t>
  </si>
  <si>
    <t>5163730</t>
  </si>
  <si>
    <t>444</t>
  </si>
  <si>
    <t>Татарский муниципальный район</t>
  </si>
  <si>
    <t>Город Татарск</t>
  </si>
  <si>
    <t>50650101</t>
  </si>
  <si>
    <t>5143904</t>
  </si>
  <si>
    <t>445</t>
  </si>
  <si>
    <t>27956160</t>
  </si>
  <si>
    <t>446</t>
  </si>
  <si>
    <t>5453177372</t>
  </si>
  <si>
    <t>545301001</t>
  </si>
  <si>
    <t>ООО "Татарская тепловая компания"</t>
  </si>
  <si>
    <t>473990158</t>
  </si>
  <si>
    <t>5438782</t>
  </si>
  <si>
    <t>447</t>
  </si>
  <si>
    <t>Дмитриевское</t>
  </si>
  <si>
    <t>50650402</t>
  </si>
  <si>
    <t>5143893</t>
  </si>
  <si>
    <t>26374071</t>
  </si>
  <si>
    <t>448</t>
  </si>
  <si>
    <t>Зубовское</t>
  </si>
  <si>
    <t>50650403</t>
  </si>
  <si>
    <t>5453176308</t>
  </si>
  <si>
    <t>МУП "Орловское" по ОУН</t>
  </si>
  <si>
    <t>5143848</t>
  </si>
  <si>
    <t>5280829</t>
  </si>
  <si>
    <t>26374070</t>
  </si>
  <si>
    <t>449</t>
  </si>
  <si>
    <t>Казаткульское</t>
  </si>
  <si>
    <t>50650404</t>
  </si>
  <si>
    <t>5453176280</t>
  </si>
  <si>
    <t>МУП "Новомихайловское" по ОУН</t>
  </si>
  <si>
    <t>5143872</t>
  </si>
  <si>
    <t>5280827</t>
  </si>
  <si>
    <t>26420023</t>
  </si>
  <si>
    <t>450</t>
  </si>
  <si>
    <t>Казачемысское</t>
  </si>
  <si>
    <t>50650407</t>
  </si>
  <si>
    <t>5453176114</t>
  </si>
  <si>
    <t>МУП "Кочневское" по ОУН</t>
  </si>
  <si>
    <t>5143873</t>
  </si>
  <si>
    <t>5280826</t>
  </si>
  <si>
    <t>451</t>
  </si>
  <si>
    <t>Киевское</t>
  </si>
  <si>
    <t>50650410</t>
  </si>
  <si>
    <t>5143835</t>
  </si>
  <si>
    <t>26374069</t>
  </si>
  <si>
    <t>452</t>
  </si>
  <si>
    <t>50650413</t>
  </si>
  <si>
    <t>5453176107</t>
  </si>
  <si>
    <t>МУП "Ускюльское" по ОУН</t>
  </si>
  <si>
    <t>5144582</t>
  </si>
  <si>
    <t>5280825</t>
  </si>
  <si>
    <t>453</t>
  </si>
  <si>
    <t>Константиновское</t>
  </si>
  <si>
    <t>50650416</t>
  </si>
  <si>
    <t>5143957</t>
  </si>
  <si>
    <t>454</t>
  </si>
  <si>
    <t>Кочневское</t>
  </si>
  <si>
    <t>50650419</t>
  </si>
  <si>
    <t>5144032</t>
  </si>
  <si>
    <t>455</t>
  </si>
  <si>
    <t>50650420</t>
  </si>
  <si>
    <t>5144033</t>
  </si>
  <si>
    <t>26458427</t>
  </si>
  <si>
    <t>456</t>
  </si>
  <si>
    <t>Лопатинское</t>
  </si>
  <si>
    <t>50650421</t>
  </si>
  <si>
    <t>5453176442</t>
  </si>
  <si>
    <t>МУП "Лопатинское"</t>
  </si>
  <si>
    <t>5143979</t>
  </si>
  <si>
    <t>56476525</t>
  </si>
  <si>
    <t>457</t>
  </si>
  <si>
    <t>458</t>
  </si>
  <si>
    <t>Неудачинское</t>
  </si>
  <si>
    <t>50650423</t>
  </si>
  <si>
    <t>5143967</t>
  </si>
  <si>
    <t>459</t>
  </si>
  <si>
    <t>Николаевское</t>
  </si>
  <si>
    <t>50650422</t>
  </si>
  <si>
    <t>5144983</t>
  </si>
  <si>
    <t>26374064</t>
  </si>
  <si>
    <t>460</t>
  </si>
  <si>
    <t>Никулинское</t>
  </si>
  <si>
    <t>50650425</t>
  </si>
  <si>
    <t>5453175390</t>
  </si>
  <si>
    <t>МУП "Никулинское" по ОУН</t>
  </si>
  <si>
    <t>5144984</t>
  </si>
  <si>
    <t>5280822</t>
  </si>
  <si>
    <t>461</t>
  </si>
  <si>
    <t>50650428</t>
  </si>
  <si>
    <t>5144858</t>
  </si>
  <si>
    <t>462</t>
  </si>
  <si>
    <t>Новопервомайское</t>
  </si>
  <si>
    <t>50650430</t>
  </si>
  <si>
    <t>5144876</t>
  </si>
  <si>
    <t>463</t>
  </si>
  <si>
    <t>Новопокровское</t>
  </si>
  <si>
    <t>50650431</t>
  </si>
  <si>
    <t>5144877</t>
  </si>
  <si>
    <t>464</t>
  </si>
  <si>
    <t>Новотроицкое</t>
  </si>
  <si>
    <t>50650433</t>
  </si>
  <si>
    <t>5144827</t>
  </si>
  <si>
    <t>465</t>
  </si>
  <si>
    <t>Северотатарское</t>
  </si>
  <si>
    <t>50650437</t>
  </si>
  <si>
    <t>5144996</t>
  </si>
  <si>
    <t>466</t>
  </si>
  <si>
    <t>Увальское</t>
  </si>
  <si>
    <t>50650440</t>
  </si>
  <si>
    <t>5144834</t>
  </si>
  <si>
    <t>467</t>
  </si>
  <si>
    <t>Ускюльское</t>
  </si>
  <si>
    <t>50650443</t>
  </si>
  <si>
    <t>5144805</t>
  </si>
  <si>
    <t>468</t>
  </si>
  <si>
    <t>50650435</t>
  </si>
  <si>
    <t>5145515</t>
  </si>
  <si>
    <t>26358794</t>
  </si>
  <si>
    <t>469</t>
  </si>
  <si>
    <t>Тогучинский муниципальный район</t>
  </si>
  <si>
    <t>Борцовское</t>
  </si>
  <si>
    <t>50652402</t>
  </si>
  <si>
    <t>5438315652</t>
  </si>
  <si>
    <t>543801001</t>
  </si>
  <si>
    <t>МУП Тогучинского района "Борцовское"</t>
  </si>
  <si>
    <t>5143768</t>
  </si>
  <si>
    <t>5163422</t>
  </si>
  <si>
    <t>5438769</t>
  </si>
  <si>
    <t>26373971</t>
  </si>
  <si>
    <t>470</t>
  </si>
  <si>
    <t>Буготакское</t>
  </si>
  <si>
    <t>50652404</t>
  </si>
  <si>
    <t>5438315927</t>
  </si>
  <si>
    <t>МУП Тогучинского района "Буготакское"</t>
  </si>
  <si>
    <t>5143792</t>
  </si>
  <si>
    <t>5280281</t>
  </si>
  <si>
    <t>26358797</t>
  </si>
  <si>
    <t>471</t>
  </si>
  <si>
    <t>Вассинское</t>
  </si>
  <si>
    <t>50652407</t>
  </si>
  <si>
    <t>5438316173</t>
  </si>
  <si>
    <t>МУП Тогучинского района "Вассинское"</t>
  </si>
  <si>
    <t>5143806</t>
  </si>
  <si>
    <t>5219850</t>
  </si>
  <si>
    <t>26651774</t>
  </si>
  <si>
    <t>472</t>
  </si>
  <si>
    <t>Город Тогучин</t>
  </si>
  <si>
    <t>50652101</t>
  </si>
  <si>
    <t>5438316960</t>
  </si>
  <si>
    <t>АО "Санаторий "Тогучинский"</t>
  </si>
  <si>
    <t>5143905</t>
  </si>
  <si>
    <t>545787938</t>
  </si>
  <si>
    <t>26358774</t>
  </si>
  <si>
    <t>473</t>
  </si>
  <si>
    <t>5438100576</t>
  </si>
  <si>
    <t>ГБПОУ  НСО "Тогучинский лесхоз-техникум"</t>
  </si>
  <si>
    <t>5163435</t>
  </si>
  <si>
    <t>474</t>
  </si>
  <si>
    <t>26358798</t>
  </si>
  <si>
    <t>475</t>
  </si>
  <si>
    <t>5438316984</t>
  </si>
  <si>
    <t>МУП "Теплоснабжение № 4"</t>
  </si>
  <si>
    <t>5295452</t>
  </si>
  <si>
    <t>28502480</t>
  </si>
  <si>
    <t>476</t>
  </si>
  <si>
    <t>5438319946</t>
  </si>
  <si>
    <t>МУП "Теплоснабжение № 5"</t>
  </si>
  <si>
    <t>1853224136</t>
  </si>
  <si>
    <t>27564903</t>
  </si>
  <si>
    <t>477</t>
  </si>
  <si>
    <t>5438100632</t>
  </si>
  <si>
    <t>МУП Тогучинского района Тогучинское АТП</t>
  </si>
  <si>
    <t>891276844</t>
  </si>
  <si>
    <t>26358076</t>
  </si>
  <si>
    <t>478</t>
  </si>
  <si>
    <t>Гутовское</t>
  </si>
  <si>
    <t>50652410</t>
  </si>
  <si>
    <t>5438215320</t>
  </si>
  <si>
    <t>МУП Тогучинского района "Гутовское"</t>
  </si>
  <si>
    <t>5143894</t>
  </si>
  <si>
    <t>5219849</t>
  </si>
  <si>
    <t>26358790</t>
  </si>
  <si>
    <t>479</t>
  </si>
  <si>
    <t>Завьяловское</t>
  </si>
  <si>
    <t>50652413</t>
  </si>
  <si>
    <t>5438113399</t>
  </si>
  <si>
    <t>МУП Тогучинского района "Завьяловское"</t>
  </si>
  <si>
    <t>5143858</t>
  </si>
  <si>
    <t>5163445</t>
  </si>
  <si>
    <t>26373977</t>
  </si>
  <si>
    <t>480</t>
  </si>
  <si>
    <t>Заречное</t>
  </si>
  <si>
    <t>50652416</t>
  </si>
  <si>
    <t>5438316688</t>
  </si>
  <si>
    <t>МУП Тогучинского района "Заречное"</t>
  </si>
  <si>
    <t>5143859</t>
  </si>
  <si>
    <t>5280762</t>
  </si>
  <si>
    <t>26373974</t>
  </si>
  <si>
    <t>481</t>
  </si>
  <si>
    <t>Киикское</t>
  </si>
  <si>
    <t>50652422</t>
  </si>
  <si>
    <t>5438316293</t>
  </si>
  <si>
    <t>МУП Тогучинского района "Киикское"</t>
  </si>
  <si>
    <t>5143836</t>
  </si>
  <si>
    <t>5280759</t>
  </si>
  <si>
    <t>26358789</t>
  </si>
  <si>
    <t>482</t>
  </si>
  <si>
    <t>Кировское</t>
  </si>
  <si>
    <t>50652425</t>
  </si>
  <si>
    <t>5438113381</t>
  </si>
  <si>
    <t>МУП Тогучинского района "Кировское"</t>
  </si>
  <si>
    <t>5144583</t>
  </si>
  <si>
    <t>5163433</t>
  </si>
  <si>
    <t>26373978</t>
  </si>
  <si>
    <t>483</t>
  </si>
  <si>
    <t>Коуракское</t>
  </si>
  <si>
    <t>50652428</t>
  </si>
  <si>
    <t>5438316977</t>
  </si>
  <si>
    <t>МУП Тогучинского района "Коуракское"</t>
  </si>
  <si>
    <t>5143958</t>
  </si>
  <si>
    <t>5280763</t>
  </si>
  <si>
    <t>26358792</t>
  </si>
  <si>
    <t>484</t>
  </si>
  <si>
    <t>Кудельно-Ключевское</t>
  </si>
  <si>
    <t>50652431</t>
  </si>
  <si>
    <t>5438113504</t>
  </si>
  <si>
    <t>МУП Тогучинского района "Ключевское"</t>
  </si>
  <si>
    <t>5143926</t>
  </si>
  <si>
    <t>5163426</t>
  </si>
  <si>
    <t>26358791</t>
  </si>
  <si>
    <t>485</t>
  </si>
  <si>
    <t>Кудринское</t>
  </si>
  <si>
    <t>50652433</t>
  </si>
  <si>
    <t>5438113470</t>
  </si>
  <si>
    <t>МУП Тогучинского района "Кудринское"</t>
  </si>
  <si>
    <t>5143927</t>
  </si>
  <si>
    <t>5163419</t>
  </si>
  <si>
    <t>26373976</t>
  </si>
  <si>
    <t>486</t>
  </si>
  <si>
    <t>Лебедевское</t>
  </si>
  <si>
    <t>50652435</t>
  </si>
  <si>
    <t>5438316430</t>
  </si>
  <si>
    <t>МУП Тогучинского района "Лебедевское"</t>
  </si>
  <si>
    <t>5143946</t>
  </si>
  <si>
    <t>5280761</t>
  </si>
  <si>
    <t>26358793</t>
  </si>
  <si>
    <t>487</t>
  </si>
  <si>
    <t>Мирновское</t>
  </si>
  <si>
    <t>50652437</t>
  </si>
  <si>
    <t>5438113511</t>
  </si>
  <si>
    <t>МУП Тогучинского района "Лекарственновское"</t>
  </si>
  <si>
    <t>5143918</t>
  </si>
  <si>
    <t>5219848</t>
  </si>
  <si>
    <t>26358796</t>
  </si>
  <si>
    <t>488</t>
  </si>
  <si>
    <t>Нечаевское</t>
  </si>
  <si>
    <t>50652439</t>
  </si>
  <si>
    <t>5438315941</t>
  </si>
  <si>
    <t>МУП Тогучинского района "Нечаевское"</t>
  </si>
  <si>
    <t>5143968</t>
  </si>
  <si>
    <t>5163447</t>
  </si>
  <si>
    <t>26458913</t>
  </si>
  <si>
    <t>489</t>
  </si>
  <si>
    <t>Поселок Горный</t>
  </si>
  <si>
    <t>50652153</t>
  </si>
  <si>
    <t>7708669867</t>
  </si>
  <si>
    <t>543802001</t>
  </si>
  <si>
    <t>АО "БэтЭлТранс" в лице Горновского завода СЖБ - филиала АО "БЭТ"</t>
  </si>
  <si>
    <t>5144969</t>
  </si>
  <si>
    <t>56433421</t>
  </si>
  <si>
    <t>5502233</t>
  </si>
  <si>
    <t>26358795</t>
  </si>
  <si>
    <t>490</t>
  </si>
  <si>
    <t>5438315772</t>
  </si>
  <si>
    <t>ООО "ЭнергоРесурс"</t>
  </si>
  <si>
    <t>5163432</t>
  </si>
  <si>
    <t>26373979</t>
  </si>
  <si>
    <t>491</t>
  </si>
  <si>
    <t>Репьевское</t>
  </si>
  <si>
    <t>50652438</t>
  </si>
  <si>
    <t>5438317787</t>
  </si>
  <si>
    <t>МУП Тогучинского района "Репьевское"</t>
  </si>
  <si>
    <t>5144960</t>
  </si>
  <si>
    <t>57052192</t>
  </si>
  <si>
    <t>26486004</t>
  </si>
  <si>
    <t>492</t>
  </si>
  <si>
    <t>Степногутовское</t>
  </si>
  <si>
    <t>50652441</t>
  </si>
  <si>
    <t>5438318325</t>
  </si>
  <si>
    <t>МУП Тогучинского района "Степногутовское"</t>
  </si>
  <si>
    <t>5145528</t>
  </si>
  <si>
    <t>57052193</t>
  </si>
  <si>
    <t>26373975</t>
  </si>
  <si>
    <t>493</t>
  </si>
  <si>
    <t>Сурковское</t>
  </si>
  <si>
    <t>50652443</t>
  </si>
  <si>
    <t>5438316310</t>
  </si>
  <si>
    <t>МУП Тогучинского района "Сурковское"</t>
  </si>
  <si>
    <t>5144866</t>
  </si>
  <si>
    <t>5280760</t>
  </si>
  <si>
    <t>26373965</t>
  </si>
  <si>
    <t>494</t>
  </si>
  <si>
    <t>Усть-Каменское</t>
  </si>
  <si>
    <t>50652446</t>
  </si>
  <si>
    <t>5438113529</t>
  </si>
  <si>
    <t>МУП Тогучинского района "Усть-Каменка"</t>
  </si>
  <si>
    <t>5144806</t>
  </si>
  <si>
    <t>5280756</t>
  </si>
  <si>
    <t>26373970</t>
  </si>
  <si>
    <t>495</t>
  </si>
  <si>
    <t>Чемское</t>
  </si>
  <si>
    <t>50652449</t>
  </si>
  <si>
    <t>5438315885</t>
  </si>
  <si>
    <t>МУП Тогучинского района "Чемское"</t>
  </si>
  <si>
    <t>5145539</t>
  </si>
  <si>
    <t>5280758</t>
  </si>
  <si>
    <t>26358785</t>
  </si>
  <si>
    <t>496</t>
  </si>
  <si>
    <t>Шахтинское</t>
  </si>
  <si>
    <t>50652452</t>
  </si>
  <si>
    <t>5438112250</t>
  </si>
  <si>
    <t>МУП Тогучинского района "Изылы"</t>
  </si>
  <si>
    <t>5145436</t>
  </si>
  <si>
    <t>5163424</t>
  </si>
  <si>
    <t>26771425</t>
  </si>
  <si>
    <t>497</t>
  </si>
  <si>
    <t>Убинский муниципальный район</t>
  </si>
  <si>
    <t>Владимировское</t>
  </si>
  <si>
    <t>50654402</t>
  </si>
  <si>
    <t>5439000461</t>
  </si>
  <si>
    <t>543901001</t>
  </si>
  <si>
    <t>МКУК "Владимировский СКЦ"</t>
  </si>
  <si>
    <t>5143779</t>
  </si>
  <si>
    <t>540876912</t>
  </si>
  <si>
    <t>5438770</t>
  </si>
  <si>
    <t>26789047</t>
  </si>
  <si>
    <t>498</t>
  </si>
  <si>
    <t>Гандичевское</t>
  </si>
  <si>
    <t>50654404</t>
  </si>
  <si>
    <t>5439000510</t>
  </si>
  <si>
    <t>МКУК "Гандичевский СКЦ"</t>
  </si>
  <si>
    <t>5143759</t>
  </si>
  <si>
    <t>594843686</t>
  </si>
  <si>
    <t>27506544</t>
  </si>
  <si>
    <t>499</t>
  </si>
  <si>
    <t>Ермолаевское</t>
  </si>
  <si>
    <t>50654407</t>
  </si>
  <si>
    <t>5439000535</t>
  </si>
  <si>
    <t>МКУК "Ермолаевский СКЦ"</t>
  </si>
  <si>
    <t>5143882</t>
  </si>
  <si>
    <t>894748131</t>
  </si>
  <si>
    <t>26373982</t>
  </si>
  <si>
    <t>Кожурлинское</t>
  </si>
  <si>
    <t>50654410</t>
  </si>
  <si>
    <t>5439000447</t>
  </si>
  <si>
    <t>МУП "Кожурлинское ЖКХ"</t>
  </si>
  <si>
    <t>5144584</t>
  </si>
  <si>
    <t>5504071</t>
  </si>
  <si>
    <t>26373990</t>
  </si>
  <si>
    <t>501</t>
  </si>
  <si>
    <t>Колмаковское</t>
  </si>
  <si>
    <t>50654413</t>
  </si>
  <si>
    <t>5439000704</t>
  </si>
  <si>
    <t>МУП "Новоселовское ЖКХ"</t>
  </si>
  <si>
    <t>5143959</t>
  </si>
  <si>
    <t>485630949</t>
  </si>
  <si>
    <t>28157101</t>
  </si>
  <si>
    <t>502</t>
  </si>
  <si>
    <t>Круглоозерное</t>
  </si>
  <si>
    <t>50654419</t>
  </si>
  <si>
    <t>5439000800</t>
  </si>
  <si>
    <t>МКУП "Круглоозёрное ЖКХ"</t>
  </si>
  <si>
    <t>5143928</t>
  </si>
  <si>
    <t>1455675071</t>
  </si>
  <si>
    <t>30351066</t>
  </si>
  <si>
    <t>503</t>
  </si>
  <si>
    <t>Невское</t>
  </si>
  <si>
    <t>50654425</t>
  </si>
  <si>
    <t>5439100709</t>
  </si>
  <si>
    <t>МКУ Невского сельсовета "Услуги ЖКХ"</t>
  </si>
  <si>
    <t>5143969</t>
  </si>
  <si>
    <t>2238793641</t>
  </si>
  <si>
    <t>26761657</t>
  </si>
  <si>
    <t>504</t>
  </si>
  <si>
    <t>Новодубровское</t>
  </si>
  <si>
    <t>50654428</t>
  </si>
  <si>
    <t>5439000550</t>
  </si>
  <si>
    <t>МКУК "Новодубровский СКЦ"</t>
  </si>
  <si>
    <t>5144985</t>
  </si>
  <si>
    <t>485630983</t>
  </si>
  <si>
    <t>28153584</t>
  </si>
  <si>
    <t>505</t>
  </si>
  <si>
    <t>Пешковское</t>
  </si>
  <si>
    <t>50654437</t>
  </si>
  <si>
    <t>5439000581</t>
  </si>
  <si>
    <t>МКУК "Пешковское КДУ"</t>
  </si>
  <si>
    <t>5144908</t>
  </si>
  <si>
    <t>1488330320</t>
  </si>
  <si>
    <t>26373981</t>
  </si>
  <si>
    <t>506</t>
  </si>
  <si>
    <t>Раисинское</t>
  </si>
  <si>
    <t>50654434</t>
  </si>
  <si>
    <t>5439000398</t>
  </si>
  <si>
    <t>МУП "Раисинское ЖКХ"</t>
  </si>
  <si>
    <t>5144961</t>
  </si>
  <si>
    <t>5280765</t>
  </si>
  <si>
    <t>26358800</t>
  </si>
  <si>
    <t>507</t>
  </si>
  <si>
    <t>Убинское</t>
  </si>
  <si>
    <t>50654440</t>
  </si>
  <si>
    <t>5439000158</t>
  </si>
  <si>
    <t>МУП "Убинское коммунальное предприятие"</t>
  </si>
  <si>
    <t>5144835</t>
  </si>
  <si>
    <t>5219851</t>
  </si>
  <si>
    <t>26785209</t>
  </si>
  <si>
    <t>508</t>
  </si>
  <si>
    <t>Черномысинское</t>
  </si>
  <si>
    <t>50654443</t>
  </si>
  <si>
    <t>5439000334</t>
  </si>
  <si>
    <t>МКУК "Черномысенский СКЦ"</t>
  </si>
  <si>
    <t>5145540</t>
  </si>
  <si>
    <t>545787941</t>
  </si>
  <si>
    <t>27506566</t>
  </si>
  <si>
    <t>509</t>
  </si>
  <si>
    <t>50654431</t>
  </si>
  <si>
    <t>5439000574</t>
  </si>
  <si>
    <t>МКУК "Орловский СКЦ"</t>
  </si>
  <si>
    <t>5144814</t>
  </si>
  <si>
    <t>894748128</t>
  </si>
  <si>
    <t>26358570</t>
  </si>
  <si>
    <t>510</t>
  </si>
  <si>
    <t>Усть-Таркский муниципальный район</t>
  </si>
  <si>
    <t>Козинское</t>
  </si>
  <si>
    <t>50655410</t>
  </si>
  <si>
    <t>5416103990</t>
  </si>
  <si>
    <t>541601001</t>
  </si>
  <si>
    <t>МУП "Щербаковское жилищно-коммунальное хозяйство"</t>
  </si>
  <si>
    <t>5144585</t>
  </si>
  <si>
    <t>56524710</t>
  </si>
  <si>
    <t>5438748</t>
  </si>
  <si>
    <t>26358571</t>
  </si>
  <si>
    <t>511</t>
  </si>
  <si>
    <t>Усть-Таркское</t>
  </si>
  <si>
    <t>50655425</t>
  </si>
  <si>
    <t>5416103661</t>
  </si>
  <si>
    <t>ООО "Спецстроймонтаж"</t>
  </si>
  <si>
    <t>5144807</t>
  </si>
  <si>
    <t>5219735</t>
  </si>
  <si>
    <t>512</t>
  </si>
  <si>
    <t>50655427</t>
  </si>
  <si>
    <t>5145454</t>
  </si>
  <si>
    <t>28868115</t>
  </si>
  <si>
    <t>513</t>
  </si>
  <si>
    <t>Чановский муниципальный район</t>
  </si>
  <si>
    <t>Блюдчанское</t>
  </si>
  <si>
    <t>50656402</t>
  </si>
  <si>
    <t>5415104253</t>
  </si>
  <si>
    <t>541501001</t>
  </si>
  <si>
    <t>МБОУ ЮРКОВСКАЯ ООШ</t>
  </si>
  <si>
    <t>5143827</t>
  </si>
  <si>
    <t>1922967818</t>
  </si>
  <si>
    <t>5438747</t>
  </si>
  <si>
    <t>26358565</t>
  </si>
  <si>
    <t>514</t>
  </si>
  <si>
    <t>5415001106</t>
  </si>
  <si>
    <t>МУП "Блюдчанское ЖКХ"</t>
  </si>
  <si>
    <t>5219732</t>
  </si>
  <si>
    <t>30809617</t>
  </si>
  <si>
    <t>515</t>
  </si>
  <si>
    <t>5415102062</t>
  </si>
  <si>
    <t>МУП ЖКХ "Центральное" Чановского района</t>
  </si>
  <si>
    <t>2652304246</t>
  </si>
  <si>
    <t>26358561</t>
  </si>
  <si>
    <t>516</t>
  </si>
  <si>
    <t>Землянозаимское</t>
  </si>
  <si>
    <t>50656404</t>
  </si>
  <si>
    <t>5415001018</t>
  </si>
  <si>
    <t>МУП "Землянозаимское ЖКХ"</t>
  </si>
  <si>
    <t>5143860</t>
  </si>
  <si>
    <t>5219727</t>
  </si>
  <si>
    <t>517</t>
  </si>
  <si>
    <t>26358559</t>
  </si>
  <si>
    <t>518</t>
  </si>
  <si>
    <t>Красносельское</t>
  </si>
  <si>
    <t>50656407</t>
  </si>
  <si>
    <t>5415000952</t>
  </si>
  <si>
    <t>МУП "Красносельское ЖКХ"</t>
  </si>
  <si>
    <t>5144035</t>
  </si>
  <si>
    <t>5219723</t>
  </si>
  <si>
    <t>519</t>
  </si>
  <si>
    <t>520</t>
  </si>
  <si>
    <t>Матвеевское</t>
  </si>
  <si>
    <t>50656410</t>
  </si>
  <si>
    <t>5143937</t>
  </si>
  <si>
    <t>521</t>
  </si>
  <si>
    <t>Новопреображенское</t>
  </si>
  <si>
    <t>50656412</t>
  </si>
  <si>
    <t>5144879</t>
  </si>
  <si>
    <t>28144078</t>
  </si>
  <si>
    <t>522</t>
  </si>
  <si>
    <t>Озеро-Карачинское</t>
  </si>
  <si>
    <t>50656413</t>
  </si>
  <si>
    <t>5415104447</t>
  </si>
  <si>
    <t>МБОУ Чановская СОШ №2</t>
  </si>
  <si>
    <t>5145516</t>
  </si>
  <si>
    <t>1609299032</t>
  </si>
  <si>
    <t>27955990</t>
  </si>
  <si>
    <t>523</t>
  </si>
  <si>
    <t>5415002090</t>
  </si>
  <si>
    <t>МУП "КХ" Озеро-Карачинского сельсовета</t>
  </si>
  <si>
    <t>1322165790</t>
  </si>
  <si>
    <t>26459352</t>
  </si>
  <si>
    <t>524</t>
  </si>
  <si>
    <t>5415001339</t>
  </si>
  <si>
    <t>ООО "Чановская тепловая компания"</t>
  </si>
  <si>
    <t>5280647</t>
  </si>
  <si>
    <t>26358562</t>
  </si>
  <si>
    <t>525</t>
  </si>
  <si>
    <t>Отреченское</t>
  </si>
  <si>
    <t>50656416</t>
  </si>
  <si>
    <t>5415001040</t>
  </si>
  <si>
    <t>МУП "Отреченское ЖКХ"</t>
  </si>
  <si>
    <t>5144815</t>
  </si>
  <si>
    <t>5219729</t>
  </si>
  <si>
    <t>526</t>
  </si>
  <si>
    <t>Погорельское</t>
  </si>
  <si>
    <t>50656419</t>
  </si>
  <si>
    <t>5144971</t>
  </si>
  <si>
    <t>527</t>
  </si>
  <si>
    <t>Покровское</t>
  </si>
  <si>
    <t>50656422</t>
  </si>
  <si>
    <t>5144972</t>
  </si>
  <si>
    <t>528</t>
  </si>
  <si>
    <t>Поселок Чаны</t>
  </si>
  <si>
    <t>50656151</t>
  </si>
  <si>
    <t>5145424</t>
  </si>
  <si>
    <t>26358563</t>
  </si>
  <si>
    <t>529</t>
  </si>
  <si>
    <t>Старокарачинское</t>
  </si>
  <si>
    <t>50656428</t>
  </si>
  <si>
    <t>5415001064</t>
  </si>
  <si>
    <t>МУП "Старокарачинское ЖКХ"</t>
  </si>
  <si>
    <t>5145529</t>
  </si>
  <si>
    <t>5219730</t>
  </si>
  <si>
    <t>530</t>
  </si>
  <si>
    <t>Тагановское</t>
  </si>
  <si>
    <t>50656431</t>
  </si>
  <si>
    <t>5144868</t>
  </si>
  <si>
    <t>531</t>
  </si>
  <si>
    <t>Тебисское</t>
  </si>
  <si>
    <t>50656425</t>
  </si>
  <si>
    <t>5144867</t>
  </si>
  <si>
    <t>532</t>
  </si>
  <si>
    <t>Щегловское</t>
  </si>
  <si>
    <t>50656434</t>
  </si>
  <si>
    <t>5145455</t>
  </si>
  <si>
    <t>26358812</t>
  </si>
  <si>
    <t>533</t>
  </si>
  <si>
    <t>Черепановский муниципальный район</t>
  </si>
  <si>
    <t>Безменовское</t>
  </si>
  <si>
    <t>50657402</t>
  </si>
  <si>
    <t>5440114569</t>
  </si>
  <si>
    <t>544001001</t>
  </si>
  <si>
    <t>МУП "Бочкарёвский жилкомплекс"</t>
  </si>
  <si>
    <t>5143749</t>
  </si>
  <si>
    <t>5280785</t>
  </si>
  <si>
    <t>5438771</t>
  </si>
  <si>
    <t>534</t>
  </si>
  <si>
    <t>535</t>
  </si>
  <si>
    <t>Бочкаревское</t>
  </si>
  <si>
    <t>50657404</t>
  </si>
  <si>
    <t>5143793</t>
  </si>
  <si>
    <t>30347575</t>
  </si>
  <si>
    <t>536</t>
  </si>
  <si>
    <t>Верх-Мильтюшинское</t>
  </si>
  <si>
    <t>50657407</t>
  </si>
  <si>
    <t>5440111335</t>
  </si>
  <si>
    <t>МУП "ЖКХ Шурыгино"</t>
  </si>
  <si>
    <t>5143780</t>
  </si>
  <si>
    <t>2201265374</t>
  </si>
  <si>
    <t>537</t>
  </si>
  <si>
    <t>Город Черепаново</t>
  </si>
  <si>
    <t>50657101</t>
  </si>
  <si>
    <t>5143906</t>
  </si>
  <si>
    <t>31060640</t>
  </si>
  <si>
    <t>538</t>
  </si>
  <si>
    <t>5440115756</t>
  </si>
  <si>
    <t>МКУ "Коммунальщик"</t>
  </si>
  <si>
    <t>3682994096</t>
  </si>
  <si>
    <t>26459554</t>
  </si>
  <si>
    <t>539</t>
  </si>
  <si>
    <t>5440114350</t>
  </si>
  <si>
    <t>ООО "Мясозаготовительный Комбинат "Черепановский"</t>
  </si>
  <si>
    <t>56476506</t>
  </si>
  <si>
    <t>30476976</t>
  </si>
  <si>
    <t>540</t>
  </si>
  <si>
    <t>5440111416</t>
  </si>
  <si>
    <t>ООО "ТЕПЛОСЕТЬ-ЗАПАДНАЯ"</t>
  </si>
  <si>
    <t>2517580480</t>
  </si>
  <si>
    <t>27955671</t>
  </si>
  <si>
    <t>541</t>
  </si>
  <si>
    <t>5440109946</t>
  </si>
  <si>
    <t>ООО "Теплосеть-Восточная"</t>
  </si>
  <si>
    <t>1312205808</t>
  </si>
  <si>
    <t>542</t>
  </si>
  <si>
    <t>50657410</t>
  </si>
  <si>
    <t>5143838</t>
  </si>
  <si>
    <t>543</t>
  </si>
  <si>
    <t>50657413</t>
  </si>
  <si>
    <t>5143980</t>
  </si>
  <si>
    <t>27964558</t>
  </si>
  <si>
    <t>544</t>
  </si>
  <si>
    <t>Поселок Дорогино</t>
  </si>
  <si>
    <t>50657154</t>
  </si>
  <si>
    <t>5440109463</t>
  </si>
  <si>
    <t>ООО "Жилфондэнергосервис"</t>
  </si>
  <si>
    <t>5144949</t>
  </si>
  <si>
    <t>1307932983</t>
  </si>
  <si>
    <t>30985425</t>
  </si>
  <si>
    <t>545</t>
  </si>
  <si>
    <t>Поселок Посевная</t>
  </si>
  <si>
    <t>50657163</t>
  </si>
  <si>
    <t>5440115530</t>
  </si>
  <si>
    <t>ООО "ЖКХ Посевная"</t>
  </si>
  <si>
    <t>5144950</t>
  </si>
  <si>
    <t>3387835133</t>
  </si>
  <si>
    <t>546</t>
  </si>
  <si>
    <t>Пятилетское</t>
  </si>
  <si>
    <t>50657422</t>
  </si>
  <si>
    <t>5144962</t>
  </si>
  <si>
    <t>547</t>
  </si>
  <si>
    <t>Татарское</t>
  </si>
  <si>
    <t>50657425</t>
  </si>
  <si>
    <t>5144869</t>
  </si>
  <si>
    <t>548</t>
  </si>
  <si>
    <t>Шурыгинское</t>
  </si>
  <si>
    <t>50657428</t>
  </si>
  <si>
    <t>5145456</t>
  </si>
  <si>
    <t>30991776</t>
  </si>
  <si>
    <t>549</t>
  </si>
  <si>
    <t>Чистоозерный муниципальный район</t>
  </si>
  <si>
    <t>Барабо-Юдинское</t>
  </si>
  <si>
    <t>50658402</t>
  </si>
  <si>
    <t>5441000331</t>
  </si>
  <si>
    <t>544101001</t>
  </si>
  <si>
    <t>МУП "КХ Чистоозёрное"</t>
  </si>
  <si>
    <t>5143750</t>
  </si>
  <si>
    <t>3508185923</t>
  </si>
  <si>
    <t>5438772</t>
  </si>
  <si>
    <t>550</t>
  </si>
  <si>
    <t>Варваровское</t>
  </si>
  <si>
    <t>50658403</t>
  </si>
  <si>
    <t>5143794</t>
  </si>
  <si>
    <t>551</t>
  </si>
  <si>
    <t>Елизаветинское</t>
  </si>
  <si>
    <t>50658404</t>
  </si>
  <si>
    <t>5143884</t>
  </si>
  <si>
    <t>552</t>
  </si>
  <si>
    <t>Журавское</t>
  </si>
  <si>
    <t>50658407</t>
  </si>
  <si>
    <t>5143861</t>
  </si>
  <si>
    <t>26374004</t>
  </si>
  <si>
    <t>553</t>
  </si>
  <si>
    <t>5441101435</t>
  </si>
  <si>
    <t>ПСК Колхоз им. Мичурина</t>
  </si>
  <si>
    <t>5280787</t>
  </si>
  <si>
    <t>554</t>
  </si>
  <si>
    <t>Новокрасненское</t>
  </si>
  <si>
    <t>50658410</t>
  </si>
  <si>
    <t>5144986</t>
  </si>
  <si>
    <t>555</t>
  </si>
  <si>
    <t>Новокулындинское</t>
  </si>
  <si>
    <t>50658411</t>
  </si>
  <si>
    <t>5144860</t>
  </si>
  <si>
    <t>556</t>
  </si>
  <si>
    <t>50658419</t>
  </si>
  <si>
    <t>5144816</t>
  </si>
  <si>
    <t>557</t>
  </si>
  <si>
    <t>Польяновское</t>
  </si>
  <si>
    <t>50658422</t>
  </si>
  <si>
    <t>5144973</t>
  </si>
  <si>
    <t>30856944</t>
  </si>
  <si>
    <t>558</t>
  </si>
  <si>
    <t>Поселок Чистоозерное</t>
  </si>
  <si>
    <t>50658151</t>
  </si>
  <si>
    <t>5441175934</t>
  </si>
  <si>
    <t>МУП " УК ЖКХ" Р.П. ЧИСТООЗЕРНОЕ</t>
  </si>
  <si>
    <t>5145425</t>
  </si>
  <si>
    <t>56554886</t>
  </si>
  <si>
    <t>559</t>
  </si>
  <si>
    <t>Прибрежное</t>
  </si>
  <si>
    <t>50658423</t>
  </si>
  <si>
    <t>5145426</t>
  </si>
  <si>
    <t>560</t>
  </si>
  <si>
    <t>Романовское</t>
  </si>
  <si>
    <t>50658425</t>
  </si>
  <si>
    <t>5144963</t>
  </si>
  <si>
    <t>561</t>
  </si>
  <si>
    <t>Табулгинское</t>
  </si>
  <si>
    <t>50658428</t>
  </si>
  <si>
    <t>5144870</t>
  </si>
  <si>
    <t>30842533</t>
  </si>
  <si>
    <t>562</t>
  </si>
  <si>
    <t>Чулымский муниципальный район</t>
  </si>
  <si>
    <t>Базовское</t>
  </si>
  <si>
    <t>50659402</t>
  </si>
  <si>
    <t>5442102840</t>
  </si>
  <si>
    <t>МУП "КОММУНАЛЬЩИК"</t>
  </si>
  <si>
    <t>5143817</t>
  </si>
  <si>
    <t>2765703779</t>
  </si>
  <si>
    <t>563</t>
  </si>
  <si>
    <t>Большеникольское</t>
  </si>
  <si>
    <t>50659404</t>
  </si>
  <si>
    <t>5143770</t>
  </si>
  <si>
    <t>564</t>
  </si>
  <si>
    <t>Воздвиженское</t>
  </si>
  <si>
    <t>50659407</t>
  </si>
  <si>
    <t>5143760</t>
  </si>
  <si>
    <t>26534686</t>
  </si>
  <si>
    <t>565</t>
  </si>
  <si>
    <t>Город Чулым</t>
  </si>
  <si>
    <t>50659101</t>
  </si>
  <si>
    <t>544232001</t>
  </si>
  <si>
    <t>АО "Транснефть-Западная Сибирь" - Филиал НРНУ</t>
  </si>
  <si>
    <t>5143907</t>
  </si>
  <si>
    <t>473990168</t>
  </si>
  <si>
    <t>566</t>
  </si>
  <si>
    <t>26358830</t>
  </si>
  <si>
    <t>567</t>
  </si>
  <si>
    <t>5442000172</t>
  </si>
  <si>
    <t>МУП "Чулым-Сервис"</t>
  </si>
  <si>
    <t>5163255</t>
  </si>
  <si>
    <t>568</t>
  </si>
  <si>
    <t>Иткульское</t>
  </si>
  <si>
    <t>50659410</t>
  </si>
  <si>
    <t>5143851</t>
  </si>
  <si>
    <t>569</t>
  </si>
  <si>
    <t>Кабинетное</t>
  </si>
  <si>
    <t>50659413</t>
  </si>
  <si>
    <t>5143874</t>
  </si>
  <si>
    <t>570</t>
  </si>
  <si>
    <t>Каякское</t>
  </si>
  <si>
    <t>50659416</t>
  </si>
  <si>
    <t>5143839</t>
  </si>
  <si>
    <t>571</t>
  </si>
  <si>
    <t>Кокошинское</t>
  </si>
  <si>
    <t>50659419</t>
  </si>
  <si>
    <t>5144586</t>
  </si>
  <si>
    <t>572</t>
  </si>
  <si>
    <t>Осиновское</t>
  </si>
  <si>
    <t>50659424</t>
  </si>
  <si>
    <t>5144817</t>
  </si>
  <si>
    <t>26358836</t>
  </si>
  <si>
    <t>573</t>
  </si>
  <si>
    <t>Серебрянское</t>
  </si>
  <si>
    <t>50659428</t>
  </si>
  <si>
    <t>5442000479</t>
  </si>
  <si>
    <t>МУП "Серебрянское жилищно-коммунальное хозяйство"</t>
  </si>
  <si>
    <t>5144848</t>
  </si>
  <si>
    <t>5163262</t>
  </si>
  <si>
    <t>574</t>
  </si>
  <si>
    <t>Ужанихинское</t>
  </si>
  <si>
    <t>50659431</t>
  </si>
  <si>
    <t>5144838</t>
  </si>
  <si>
    <t>ALL</t>
  </si>
  <si>
    <t>OKTMO_COULD_BE_UNLOCKED</t>
  </si>
  <si>
    <t>0</t>
  </si>
  <si>
    <t>NA</t>
  </si>
  <si>
    <t>SUBSIDIARY_LIST</t>
  </si>
  <si>
    <t>Филиал ФГУП "РТРС" "Сибирский региональный центр"</t>
  </si>
  <si>
    <t>50603000</t>
  </si>
  <si>
    <t>сельское поселение</t>
  </si>
  <si>
    <t>муниципальный район</t>
  </si>
  <si>
    <t>50604000</t>
  </si>
  <si>
    <t>городское поселение, в состав которого входит город</t>
  </si>
  <si>
    <t>50606000</t>
  </si>
  <si>
    <t>50608000</t>
  </si>
  <si>
    <t>Ключевское</t>
  </si>
  <si>
    <t>50608410</t>
  </si>
  <si>
    <t>Новокуликовское</t>
  </si>
  <si>
    <t>50608419</t>
  </si>
  <si>
    <t>Петропавловское 2-е</t>
  </si>
  <si>
    <t>50608428</t>
  </si>
  <si>
    <t>Туруновское</t>
  </si>
  <si>
    <t>50608440</t>
  </si>
  <si>
    <t>Усть-Ламенское</t>
  </si>
  <si>
    <t>50608447</t>
  </si>
  <si>
    <t>Филошенский сельсовет</t>
  </si>
  <si>
    <t>50608449</t>
  </si>
  <si>
    <t>Шипицинский сельсовет</t>
  </si>
  <si>
    <t>50608452</t>
  </si>
  <si>
    <t>городской округ</t>
  </si>
  <si>
    <t>50610000</t>
  </si>
  <si>
    <t>Шагальское</t>
  </si>
  <si>
    <t>50610433</t>
  </si>
  <si>
    <t>50613000</t>
  </si>
  <si>
    <t>50615000</t>
  </si>
  <si>
    <t>Бурмистровское</t>
  </si>
  <si>
    <t>50615401</t>
  </si>
  <si>
    <t>Гилевское</t>
  </si>
  <si>
    <t>50615407</t>
  </si>
  <si>
    <t>Гусельниковское</t>
  </si>
  <si>
    <t>50615410</t>
  </si>
  <si>
    <t>Легостаевское</t>
  </si>
  <si>
    <t>50615416</t>
  </si>
  <si>
    <t>городское поселение, в состав которого входит поселок</t>
  </si>
  <si>
    <t>50617000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</si>
  <si>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</si>
  <si>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</si>
  <si>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</si>
  <si>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</si>
  <si>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</si>
  <si>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</si>
  <si>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</si>
  <si>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</si>
  <si>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</si>
  <si>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</si>
  <si>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</si>
  <si>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50623000</t>
  </si>
  <si>
    <t>Дупленское</t>
  </si>
  <si>
    <t>50623402</t>
  </si>
  <si>
    <t>Краснотальское</t>
  </si>
  <si>
    <t>50623404</t>
  </si>
  <si>
    <t>50625000</t>
  </si>
  <si>
    <t>Ермаковское</t>
  </si>
  <si>
    <t>50625404</t>
  </si>
  <si>
    <t>50625416</t>
  </si>
  <si>
    <t>50627000</t>
  </si>
  <si>
    <t>Казанакское</t>
  </si>
  <si>
    <t>50627408</t>
  </si>
  <si>
    <t>Коневское</t>
  </si>
  <si>
    <t>50627413</t>
  </si>
  <si>
    <t>Лотошанское</t>
  </si>
  <si>
    <t>50627420</t>
  </si>
  <si>
    <t>Садовское</t>
  </si>
  <si>
    <t>50627443</t>
  </si>
  <si>
    <t>Светловское</t>
  </si>
  <si>
    <t>50627446</t>
  </si>
  <si>
    <t>50630000</t>
  </si>
  <si>
    <t>Веснянское</t>
  </si>
  <si>
    <t>50630411</t>
  </si>
  <si>
    <t>50630437</t>
  </si>
  <si>
    <t>50632000</t>
  </si>
  <si>
    <t>50634000</t>
  </si>
  <si>
    <t>Орловское</t>
  </si>
  <si>
    <t>50636000</t>
  </si>
  <si>
    <t>Бажинское</t>
  </si>
  <si>
    <t>50636404</t>
  </si>
  <si>
    <t>Большеизыракское</t>
  </si>
  <si>
    <t>50636410</t>
  </si>
  <si>
    <t>Дубровское</t>
  </si>
  <si>
    <t>50636416</t>
  </si>
  <si>
    <t>Елбанское</t>
  </si>
  <si>
    <t>50636422</t>
  </si>
  <si>
    <t>Малотомское</t>
  </si>
  <si>
    <t>50636402</t>
  </si>
  <si>
    <t>50638000</t>
  </si>
  <si>
    <t>Широкоярское</t>
  </si>
  <si>
    <t>50638425</t>
  </si>
  <si>
    <t>50640000</t>
  </si>
  <si>
    <t>50642000</t>
  </si>
  <si>
    <t>Верх-Алеусское</t>
  </si>
  <si>
    <t>50642402</t>
  </si>
  <si>
    <t>Верх-Чикское</t>
  </si>
  <si>
    <t>50642405</t>
  </si>
  <si>
    <t>Рогалевское</t>
  </si>
  <si>
    <t>50642423</t>
  </si>
  <si>
    <t>Спиринское</t>
  </si>
  <si>
    <t>50642425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</si>
  <si>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</si>
  <si>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</si>
  <si>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</si>
  <si>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</si>
  <si>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</si>
  <si>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</si>
  <si>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</si>
  <si>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</si>
  <si>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50644000</t>
  </si>
  <si>
    <t>Бергульское</t>
  </si>
  <si>
    <t>50644402</t>
  </si>
  <si>
    <t>50644413</t>
  </si>
  <si>
    <t>Останинское</t>
  </si>
  <si>
    <t>50644416</t>
  </si>
  <si>
    <t>Потюкановское</t>
  </si>
  <si>
    <t>50644422</t>
  </si>
  <si>
    <t>Федоровское</t>
  </si>
  <si>
    <t>50644428</t>
  </si>
  <si>
    <t>50648000</t>
  </si>
  <si>
    <t>Маюровское</t>
  </si>
  <si>
    <t>50648428</t>
  </si>
  <si>
    <t>50650000</t>
  </si>
  <si>
    <t>50652000</t>
  </si>
  <si>
    <t>50654000</t>
  </si>
  <si>
    <t>Борисоглебское</t>
  </si>
  <si>
    <t>50654401</t>
  </si>
  <si>
    <t>Крещенское</t>
  </si>
  <si>
    <t>50654416</t>
  </si>
  <si>
    <t>Кундранское</t>
  </si>
  <si>
    <t>50654422</t>
  </si>
  <si>
    <t>50655000</t>
  </si>
  <si>
    <t>50655402</t>
  </si>
  <si>
    <t>Еланское</t>
  </si>
  <si>
    <t>50655404</t>
  </si>
  <si>
    <t>Камышевское</t>
  </si>
  <si>
    <t>50655407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</si>
  <si>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</si>
  <si>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</si>
  <si>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</si>
  <si>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</si>
  <si>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</si>
  <si>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</si>
  <si>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</si>
  <si>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</si>
  <si>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</si>
  <si>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</si>
  <si>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Яркуль-Матюшкинское</t>
  </si>
  <si>
    <t>50655428</t>
  </si>
  <si>
    <t>Яркульский сельсовет</t>
  </si>
  <si>
    <t>50655431</t>
  </si>
  <si>
    <t>50656000</t>
  </si>
  <si>
    <t>50657000</t>
  </si>
  <si>
    <t>Искровское</t>
  </si>
  <si>
    <t>50657409</t>
  </si>
  <si>
    <t>Медведское</t>
  </si>
  <si>
    <t>50657416</t>
  </si>
  <si>
    <t>Огнево-Заимковское</t>
  </si>
  <si>
    <t>50657419</t>
  </si>
  <si>
    <t>50658000</t>
  </si>
  <si>
    <t>Ишимское</t>
  </si>
  <si>
    <t>50658408</t>
  </si>
  <si>
    <t>Новопесчанское</t>
  </si>
  <si>
    <t>50658413</t>
  </si>
  <si>
    <t>Ольгинское</t>
  </si>
  <si>
    <t>50658416</t>
  </si>
  <si>
    <t>50658431</t>
  </si>
  <si>
    <t>Шипицинское</t>
  </si>
  <si>
    <t>50658434</t>
  </si>
  <si>
    <t>50659000</t>
  </si>
  <si>
    <t>Куликовское</t>
  </si>
  <si>
    <t>50659422</t>
  </si>
  <si>
    <t>50659425</t>
  </si>
  <si>
    <t>Чикманское</t>
  </si>
  <si>
    <t>50659434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</si>
  <si>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</si>
  <si>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</si>
  <si>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</si>
  <si>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</si>
  <si>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</si>
  <si>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</si>
  <si>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</si>
  <si>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</si>
  <si>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</si>
  <si>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</si>
  <si>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</si>
  <si>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</si>
  <si>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</si>
  <si>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</si>
  <si>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</si>
  <si>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</si>
  <si>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</si>
  <si>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</si>
  <si>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</si>
  <si>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</si>
  <si>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</si>
  <si>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</si>
  <si>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</si>
  <si>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</si>
  <si>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</si>
  <si>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</si>
  <si>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</si>
  <si>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</si>
  <si>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</si>
  <si>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</si>
  <si>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</si>
  <si>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</si>
  <si>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</si>
  <si>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</si>
  <si>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</si>
  <si>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МР</t>
  </si>
  <si>
    <t>МО</t>
  </si>
  <si>
    <t>ТИП МО</t>
  </si>
  <si>
    <t>ИМЯ ДИАПАЗОНА</t>
  </si>
  <si>
    <t>Андреевский сельсовет</t>
  </si>
  <si>
    <t>Баганский сельсовет</t>
  </si>
  <si>
    <t>Ивановский сельсовет</t>
  </si>
  <si>
    <t>Казанский сельсовет</t>
  </si>
  <si>
    <t>Лозовской сельсовет</t>
  </si>
  <si>
    <t>Мироновский сельсовет</t>
  </si>
  <si>
    <t>Палецкий сельсовет</t>
  </si>
  <si>
    <t>Савкинский сельсовет</t>
  </si>
  <si>
    <t>Зюзинский сельсовет</t>
  </si>
  <si>
    <t>Козловский сельсовет</t>
  </si>
  <si>
    <t>Межозерный сельсовет</t>
  </si>
  <si>
    <t>Новониколаевский сельсовет</t>
  </si>
  <si>
    <t>Новоспасский сельсовет</t>
  </si>
  <si>
    <t>Новочановский сельсовет</t>
  </si>
  <si>
    <t>Новоярковский сельсовет</t>
  </si>
  <si>
    <t>Таскаевский сельсовет</t>
  </si>
  <si>
    <t>Устьянцевский сельсовет</t>
  </si>
  <si>
    <t>Шубинский сельсовет</t>
  </si>
  <si>
    <t>Щербаковский сельсовет</t>
  </si>
  <si>
    <t>город Барабинск</t>
  </si>
  <si>
    <t>Байкальский сельсовет</t>
  </si>
  <si>
    <t>Баратаевский сельсовет</t>
  </si>
  <si>
    <t>Боровской сельсовет</t>
  </si>
  <si>
    <t>Варламовский сельсовет</t>
  </si>
  <si>
    <t>Дивинский сельсовет</t>
  </si>
  <si>
    <t>Егоровский сельсовет</t>
  </si>
  <si>
    <t>Зудовский сельсовет</t>
  </si>
  <si>
    <t>Карасевский сельсовет</t>
  </si>
  <si>
    <t>Корниловский сельсовет</t>
  </si>
  <si>
    <t>Кунчурукский сельсовет</t>
  </si>
  <si>
    <t>Ояшинский сельсовет</t>
  </si>
  <si>
    <t>Светлополянский сельсовет</t>
  </si>
  <si>
    <t>город Болотное</t>
  </si>
  <si>
    <t>Венгеровский сельсовет</t>
  </si>
  <si>
    <t>Вознесенский сельсовет</t>
  </si>
  <si>
    <t>Воробьевский сельсовет</t>
  </si>
  <si>
    <t>Ключевской сельсовет</t>
  </si>
  <si>
    <t>Меньшиковский сельсовет</t>
  </si>
  <si>
    <t>Мининский сельсовет</t>
  </si>
  <si>
    <t>Новокуликовский сельсовет</t>
  </si>
  <si>
    <t>Новотартасский сельсовет</t>
  </si>
  <si>
    <t>Павловский сельсовет</t>
  </si>
  <si>
    <t>Петропавловский 1-й сельсовет</t>
  </si>
  <si>
    <t>Петропавловский 2-й сельсовет</t>
  </si>
  <si>
    <t>Сибирцевский 1-й сельсовет</t>
  </si>
  <si>
    <t>Сибирцевский 2-й сельсовет</t>
  </si>
  <si>
    <t>Тартасский сельсовет</t>
  </si>
  <si>
    <t>Туруновский сельсовет</t>
  </si>
  <si>
    <t>Урезский сельсовет</t>
  </si>
  <si>
    <t>Усть-Изесский сельсовет</t>
  </si>
  <si>
    <t>Усть-Ламенский сельсовет</t>
  </si>
  <si>
    <t>Шипицынский сельсовет</t>
  </si>
  <si>
    <t>Баклушевский сельсовет</t>
  </si>
  <si>
    <t>Волчанский сельсовет</t>
  </si>
  <si>
    <t>Доволенский сельсовет</t>
  </si>
  <si>
    <t>Ильинский сельсовет</t>
  </si>
  <si>
    <t>Индерский сельсовет</t>
  </si>
  <si>
    <t>Комарьевский сельсовет</t>
  </si>
  <si>
    <t>Красногривенский сельсовет</t>
  </si>
  <si>
    <t>Согорнский сельсовет</t>
  </si>
  <si>
    <t>Суздальский сельсовет</t>
  </si>
  <si>
    <t>Травнинский сельсовет</t>
  </si>
  <si>
    <t>Утянский сельсовет</t>
  </si>
  <si>
    <t>Шагальский сельсовет</t>
  </si>
  <si>
    <t>Ярковский сельсовет</t>
  </si>
  <si>
    <t>Алексеевский сельсовет</t>
  </si>
  <si>
    <t>Верх-Каргатский сельсовет</t>
  </si>
  <si>
    <t>Верх-Урюмский сельсовет</t>
  </si>
  <si>
    <t>Горносталевский сельсовет</t>
  </si>
  <si>
    <t>Здвинский сельсовет</t>
  </si>
  <si>
    <t>Лянинский сельсовет</t>
  </si>
  <si>
    <t>Нижнеурюмский сельсовет</t>
  </si>
  <si>
    <t>Нижнечулымский сельсовет</t>
  </si>
  <si>
    <t>Новороссийский сельсовет</t>
  </si>
  <si>
    <t>Петраковский сельсовет</t>
  </si>
  <si>
    <t>Рощинский сельсовет</t>
  </si>
  <si>
    <t>Сарыбалыкский сельсовет</t>
  </si>
  <si>
    <t>Цветниковский сельсовет</t>
  </si>
  <si>
    <t>Чулымский сельсовет</t>
  </si>
  <si>
    <t>Бурмистровский сельсовет</t>
  </si>
  <si>
    <t>Быстровский сельсовет</t>
  </si>
  <si>
    <t>Верх-Коенский сельсовет</t>
  </si>
  <si>
    <t>Гилевский сельсовет</t>
  </si>
  <si>
    <t>Гусельниковский сельсовет</t>
  </si>
  <si>
    <t>Евсинский сельсовет</t>
  </si>
  <si>
    <t>Легостаевский сельсовет</t>
  </si>
  <si>
    <t>Листвянский сельсовет</t>
  </si>
  <si>
    <t>Мичуринский сельсовет</t>
  </si>
  <si>
    <t>Морозовский сельсовет</t>
  </si>
  <si>
    <t>Преображенский сельсовет</t>
  </si>
  <si>
    <t>Промышленный сельсовет</t>
  </si>
  <si>
    <t>Совхозный сельсовет</t>
  </si>
  <si>
    <t>Степной сельсовет</t>
  </si>
  <si>
    <t>Тальменский сельсовет</t>
  </si>
  <si>
    <t>Улыбинский сельсовет</t>
  </si>
  <si>
    <t>Усть-Чемский сельсовет</t>
  </si>
  <si>
    <t>Чернореченский сельсовет</t>
  </si>
  <si>
    <t>Шибковский сельсовет</t>
  </si>
  <si>
    <t>рабочий поселок Линево</t>
  </si>
  <si>
    <t>Беленский сельсовет</t>
  </si>
  <si>
    <t>Благодатский сельсовет</t>
  </si>
  <si>
    <t>Знаменский сельсовет</t>
  </si>
  <si>
    <t>Ирбизинский сельсовет</t>
  </si>
  <si>
    <t>Калиновский сельсовет</t>
  </si>
  <si>
    <t>Михайловский сельсовет</t>
  </si>
  <si>
    <t>Октябрьский сельсовет</t>
  </si>
  <si>
    <t>Студеновский сельсовет</t>
  </si>
  <si>
    <t>Троицкий сельсовет</t>
  </si>
  <si>
    <t>Хорошинский сельсовет</t>
  </si>
  <si>
    <t>Чернокурьинский сельсовет</t>
  </si>
  <si>
    <t>город Карасук</t>
  </si>
  <si>
    <t>Алабугинский сельсовет</t>
  </si>
  <si>
    <t>Беркутовский сельсовет</t>
  </si>
  <si>
    <t>Карганский сельсовет</t>
  </si>
  <si>
    <t>Кубанский сельсовет</t>
  </si>
  <si>
    <t>Маршанский сельсовет</t>
  </si>
  <si>
    <t>Мусинский сельсовет</t>
  </si>
  <si>
    <t>Первомайский сельсовет</t>
  </si>
  <si>
    <t>Суминский сельсовет</t>
  </si>
  <si>
    <t>Форпост-Каргатский сельсовет</t>
  </si>
  <si>
    <t>город Каргат</t>
  </si>
  <si>
    <t>Вьюнский сельсовет</t>
  </si>
  <si>
    <t>Калининский сельсовет</t>
  </si>
  <si>
    <t>Кандауровский сельсовет</t>
  </si>
  <si>
    <t>Королевский сельсовет</t>
  </si>
  <si>
    <t>Новотроицкий сельсовет</t>
  </si>
  <si>
    <t>Новотырышкинский сельсовет</t>
  </si>
  <si>
    <t>Пихтовский сельсовет</t>
  </si>
  <si>
    <t>Пономаревский сельсовет</t>
  </si>
  <si>
    <t>Сидоровский сельсовет</t>
  </si>
  <si>
    <t>Скалинский сельсовет</t>
  </si>
  <si>
    <t>Соколовский сельсовет</t>
  </si>
  <si>
    <t>рабочий поселок Колывань</t>
  </si>
  <si>
    <t>Дупленский сельсовет</t>
  </si>
  <si>
    <t>Краснотальский сельсовет</t>
  </si>
  <si>
    <t>Кремлевский сельсовет</t>
  </si>
  <si>
    <t>Крутологовский сельсовет</t>
  </si>
  <si>
    <t>Леснополянский сельсовет</t>
  </si>
  <si>
    <t>Новомихайловский сельсовет</t>
  </si>
  <si>
    <t>Овчинниковский сельсовет</t>
  </si>
  <si>
    <t>Поваренский сельсовет</t>
  </si>
  <si>
    <t>Прокудский сельсовет</t>
  </si>
  <si>
    <t>Федосихинский сельсовет</t>
  </si>
  <si>
    <t>Целинный сельсовет</t>
  </si>
  <si>
    <t>Чистопольский сельсовет</t>
  </si>
  <si>
    <t>Шагаловский сельсовет</t>
  </si>
  <si>
    <t>рабочий поселок Коченево</t>
  </si>
  <si>
    <t>рабочий поселок Чик</t>
  </si>
  <si>
    <t>Быструхинский сельсовет</t>
  </si>
  <si>
    <t>Ермаковский сельсовет</t>
  </si>
  <si>
    <t>Жуланский сельсовет</t>
  </si>
  <si>
    <t>Кочковский сельсовет</t>
  </si>
  <si>
    <t>Красносибирский сельсовет</t>
  </si>
  <si>
    <t>Новорешетовский сельсовет</t>
  </si>
  <si>
    <t>Новоцелинный сельсовет</t>
  </si>
  <si>
    <t>Решетовский сельсовет</t>
  </si>
  <si>
    <t>Черновский сельсовет</t>
  </si>
  <si>
    <t>Аксенихинский сельсовет</t>
  </si>
  <si>
    <t>Веселовский сельсовет</t>
  </si>
  <si>
    <t>Зубковский сельсовет</t>
  </si>
  <si>
    <t>Казанакский сельсовет</t>
  </si>
  <si>
    <t>Кайгородский сельсовет</t>
  </si>
  <si>
    <t>Колыбельский сельсовет</t>
  </si>
  <si>
    <t>Коневский сельсовет</t>
  </si>
  <si>
    <t>Лобинский сельсовет</t>
  </si>
  <si>
    <t>Лотошанский сельсовет</t>
  </si>
  <si>
    <t>Майский сельсовет</t>
  </si>
  <si>
    <t>Мохнатологовский сельсовет</t>
  </si>
  <si>
    <t>Нижнечеремошинский сельсовет</t>
  </si>
  <si>
    <t>Орехово-Логовской сельсовет</t>
  </si>
  <si>
    <t>Половинский сельсовет</t>
  </si>
  <si>
    <t>Полойский сельсовет</t>
  </si>
  <si>
    <t>Садовский сельсовет</t>
  </si>
  <si>
    <t>Светловский сельсовет</t>
  </si>
  <si>
    <t>рабочий поселок Краснозерское</t>
  </si>
  <si>
    <t>Абрамовский сельсовет</t>
  </si>
  <si>
    <t>Балманский сельсовет</t>
  </si>
  <si>
    <t>Булатовский сельсовет</t>
  </si>
  <si>
    <t>Верх-Ичинский сельсовет</t>
  </si>
  <si>
    <t>Веснянский сельсовет</t>
  </si>
  <si>
    <t>Гжатский сельсовет</t>
  </si>
  <si>
    <t>Горбуновский сельсовет</t>
  </si>
  <si>
    <t>Зоновский сельсовет</t>
  </si>
  <si>
    <t>Камский сельсовет</t>
  </si>
  <si>
    <t>Куйбышевский сельсовет</t>
  </si>
  <si>
    <t>Новоичинский сельсовет</t>
  </si>
  <si>
    <t>Осиновский сельсовет</t>
  </si>
  <si>
    <t>Отрадненский сельсовет</t>
  </si>
  <si>
    <t>Сергинский сельсовет</t>
  </si>
  <si>
    <t>Чумаковский сельсовет</t>
  </si>
  <si>
    <t>город Куйбышев</t>
  </si>
  <si>
    <t>Благовещенский сельсовет</t>
  </si>
  <si>
    <t>Вишневский сельсовет</t>
  </si>
  <si>
    <t>Копкульский сельсовет</t>
  </si>
  <si>
    <t>Ленинский сельсовет</t>
  </si>
  <si>
    <t>Лягушенский сельсовет</t>
  </si>
  <si>
    <t>Медяковский сельсовет</t>
  </si>
  <si>
    <t>Метелевский сельсовет</t>
  </si>
  <si>
    <t>Новоключевской сельсовет</t>
  </si>
  <si>
    <t>Новосельский сельсовет</t>
  </si>
  <si>
    <t>Рождественский сельсовет</t>
  </si>
  <si>
    <t>Сибирский сельсовет</t>
  </si>
  <si>
    <t>Стеклянский сельсовет</t>
  </si>
  <si>
    <t>Чаинский сельсовет</t>
  </si>
  <si>
    <t>город Купино</t>
  </si>
  <si>
    <t>Березовский сельсовет</t>
  </si>
  <si>
    <t>Большереченский сельсовет</t>
  </si>
  <si>
    <t>Вараксинский сельсовет</t>
  </si>
  <si>
    <t>Верх-Майзасский сельсовет</t>
  </si>
  <si>
    <t>Верх-Таркский сельсовет</t>
  </si>
  <si>
    <t>Ереминский сельсовет</t>
  </si>
  <si>
    <t>Заливинский сельсовет</t>
  </si>
  <si>
    <t>Колбасинский сельсовет</t>
  </si>
  <si>
    <t>Крутихинский сельсовет</t>
  </si>
  <si>
    <t>Кулябинский сельсовет</t>
  </si>
  <si>
    <t>Кыштовский сельсовет</t>
  </si>
  <si>
    <t>Малокрасноярский сельсовет</t>
  </si>
  <si>
    <t>Новомайзасский сельсовет</t>
  </si>
  <si>
    <t>Новочекинский сельсовет</t>
  </si>
  <si>
    <t>Орловский сельсовет</t>
  </si>
  <si>
    <t>Сергеевский сельсовет</t>
  </si>
  <si>
    <t>Бажинский сельсовет</t>
  </si>
  <si>
    <t>Большеизыракский сельсовет</t>
  </si>
  <si>
    <t>Борковский сельсовет</t>
  </si>
  <si>
    <t>Дубровский сельсовет</t>
  </si>
  <si>
    <t>Егорьевский сельсовет</t>
  </si>
  <si>
    <t>Елбанский сельсовет</t>
  </si>
  <si>
    <t>Малотомский сельсовет</t>
  </si>
  <si>
    <t>Мамоновский сельсовет</t>
  </si>
  <si>
    <t>Никоновский сельсовет</t>
  </si>
  <si>
    <t>Пеньковский сельсовет</t>
  </si>
  <si>
    <t>рабочий поселок Маслянино</t>
  </si>
  <si>
    <t>Балтинский сельсовет</t>
  </si>
  <si>
    <t>Барлакский сельсовет</t>
  </si>
  <si>
    <t>Дубровинский сельсовет</t>
  </si>
  <si>
    <t>Кайлинский сельсовет</t>
  </si>
  <si>
    <t>Новомошковский сельсовет</t>
  </si>
  <si>
    <t>Сарапульский сельсовет</t>
  </si>
  <si>
    <t>Сокурский сельсовет</t>
  </si>
  <si>
    <t>Ташаринский сельсовет</t>
  </si>
  <si>
    <t>Широкоярский сельсовет</t>
  </si>
  <si>
    <t>рабочий поселок Мошково</t>
  </si>
  <si>
    <t>рабочий поселок Станционно-Ояшинский</t>
  </si>
  <si>
    <t>Барышевский сельсовет</t>
  </si>
  <si>
    <t>Верх-Тулинский сельсовет</t>
  </si>
  <si>
    <t>Каменский сельсовет</t>
  </si>
  <si>
    <t>Криводановский сельсовет</t>
  </si>
  <si>
    <t>Кубовинский сельсовет</t>
  </si>
  <si>
    <t>Кудряшовский сельсовет</t>
  </si>
  <si>
    <t>Морской сельсовет</t>
  </si>
  <si>
    <t>Мочищенский сельсовет</t>
  </si>
  <si>
    <t>Новолуговской сельсовет</t>
  </si>
  <si>
    <t>Плотниковский сельсовет</t>
  </si>
  <si>
    <t>Раздольненский сельсовет</t>
  </si>
  <si>
    <t>Станционный сельсовет</t>
  </si>
  <si>
    <t>Толмачевский сельсовет</t>
  </si>
  <si>
    <t>рабочий поселок Краснообск</t>
  </si>
  <si>
    <t>Вагайцевский сельсовет</t>
  </si>
  <si>
    <t>Верх-Алеусский сельсовет</t>
  </si>
  <si>
    <t>Верх-Ирменский сельсовет</t>
  </si>
  <si>
    <t>Верх-Чикский сельсовет</t>
  </si>
  <si>
    <t>Кирзинский сельсовет</t>
  </si>
  <si>
    <t>Козихинский сельсовет</t>
  </si>
  <si>
    <t>Красноярский сельсовет</t>
  </si>
  <si>
    <t>Нижнекаменский сельсовет</t>
  </si>
  <si>
    <t>Новопичуговский сельсовет</t>
  </si>
  <si>
    <t>Новошарапский сельсовет</t>
  </si>
  <si>
    <t>Петровский сельсовет</t>
  </si>
  <si>
    <t>Пролетарский сельсовет</t>
  </si>
  <si>
    <t>Рогалевский сельсовет</t>
  </si>
  <si>
    <t>Спиринский сельсовет</t>
  </si>
  <si>
    <t>Усть-Луковский сельсовет</t>
  </si>
  <si>
    <t>Устюжанинский сельсовет</t>
  </si>
  <si>
    <t>Филипповский сельсовет</t>
  </si>
  <si>
    <t>Чингисский сельсовет</t>
  </si>
  <si>
    <t>Шайдуровский сельсовет</t>
  </si>
  <si>
    <t>рабочий поселок Ордынское</t>
  </si>
  <si>
    <t>Бергульский сельсовет</t>
  </si>
  <si>
    <t>Биазинский сельсовет</t>
  </si>
  <si>
    <t>Верх-Красноярский сельсовет</t>
  </si>
  <si>
    <t>Гражданцевский сельсовет</t>
  </si>
  <si>
    <t>Останинский сельсовет</t>
  </si>
  <si>
    <t>Остяцкий сельсовет</t>
  </si>
  <si>
    <t>Потюкановский сельсовет</t>
  </si>
  <si>
    <t>Северный сельсовет</t>
  </si>
  <si>
    <t>Федоровский сельсовет</t>
  </si>
  <si>
    <t>Чебаковский сельсовет</t>
  </si>
  <si>
    <t>Чувашинский сельсовет</t>
  </si>
  <si>
    <t>Битковский сельсовет</t>
  </si>
  <si>
    <t>Бобровский сельсовет</t>
  </si>
  <si>
    <t>Болтовский сельсовет</t>
  </si>
  <si>
    <t>Верх-Сузунский сельсовет</t>
  </si>
  <si>
    <t>Заковряжинский сельсовет</t>
  </si>
  <si>
    <t>Каргаполовский сельсовет</t>
  </si>
  <si>
    <t>Ключиковский сельсовет</t>
  </si>
  <si>
    <t>Малышевский сельсовет</t>
  </si>
  <si>
    <t>Маюровский сельсовет</t>
  </si>
  <si>
    <t>Меретский сельсовет</t>
  </si>
  <si>
    <t>Мышланский сельсовет</t>
  </si>
  <si>
    <t>Шарчинский сельсовет</t>
  </si>
  <si>
    <t>Шипуновский сельсовет</t>
  </si>
  <si>
    <t>рабочий поселок Сузун</t>
  </si>
  <si>
    <t>Дмитриевский сельсовет</t>
  </si>
  <si>
    <t>Зубовский сельсовет</t>
  </si>
  <si>
    <t>Казаткульский сельсовет</t>
  </si>
  <si>
    <t>Казачемысский сельсовет</t>
  </si>
  <si>
    <t>Киевский сельсовет</t>
  </si>
  <si>
    <t>Константиновский сельсовет</t>
  </si>
  <si>
    <t>Кочневский сельсовет</t>
  </si>
  <si>
    <t>Лопатинский сельсовет</t>
  </si>
  <si>
    <t>Неудачинский сельсовет</t>
  </si>
  <si>
    <t>Николаевский сельсовет</t>
  </si>
  <si>
    <t>Никулинский сельсовет</t>
  </si>
  <si>
    <t>Новопервомайский сельсовет</t>
  </si>
  <si>
    <t>Новопокровский сельсовет</t>
  </si>
  <si>
    <t>Северотатарский сельсовет</t>
  </si>
  <si>
    <t>Увальский сельсовет</t>
  </si>
  <si>
    <t>Ускюльский сельсовет</t>
  </si>
  <si>
    <t>город Татарск</t>
  </si>
  <si>
    <t>Борцовский сельсовет</t>
  </si>
  <si>
    <t>Буготакский сельсовет</t>
  </si>
  <si>
    <t>Вассинский сельсовет</t>
  </si>
  <si>
    <t>Гутовский сельсовет</t>
  </si>
  <si>
    <t>Завьяловский сельсовет</t>
  </si>
  <si>
    <t>Заречный сельсовет</t>
  </si>
  <si>
    <t>Киикский сельсовет</t>
  </si>
  <si>
    <t>Кировский сельсовет</t>
  </si>
  <si>
    <t>Коуракский сельсовет</t>
  </si>
  <si>
    <t>Кудельно-Ключевской сельсовет</t>
  </si>
  <si>
    <t>Кудринский сельсовет</t>
  </si>
  <si>
    <t>Лебедевский сельсовет</t>
  </si>
  <si>
    <t>Мирновский сельсовет</t>
  </si>
  <si>
    <t>Нечаевский сельсовет</t>
  </si>
  <si>
    <t>Репьевский сельсовет</t>
  </si>
  <si>
    <t>Степногутовский сельсовет</t>
  </si>
  <si>
    <t>Сурковский сельсовет</t>
  </si>
  <si>
    <t>Усть-Каменский сельсовет</t>
  </si>
  <si>
    <t>Чемской сельсовет</t>
  </si>
  <si>
    <t>Шахтинский сельсовет</t>
  </si>
  <si>
    <t>город Тогучин</t>
  </si>
  <si>
    <t>рабочий поселок Горный</t>
  </si>
  <si>
    <t>Борисоглебский сельсовет</t>
  </si>
  <si>
    <t>Владимировский сельсовет</t>
  </si>
  <si>
    <t>Гандичевский сельсовет</t>
  </si>
  <si>
    <t>Ермолаевский сельсовет</t>
  </si>
  <si>
    <t>Кожурлинский сельсовет</t>
  </si>
  <si>
    <t>Колмаковский сельсовет</t>
  </si>
  <si>
    <t>Крещенский сельсовет</t>
  </si>
  <si>
    <t>Круглоозерный сельсовет</t>
  </si>
  <si>
    <t>Кундранский сельсовет</t>
  </si>
  <si>
    <t>Невский сельсовет</t>
  </si>
  <si>
    <t>Новодубровский сельсовет</t>
  </si>
  <si>
    <t>Пешковский сельсовет</t>
  </si>
  <si>
    <t>Раисинский сельсовет</t>
  </si>
  <si>
    <t>Убинский сельсовет</t>
  </si>
  <si>
    <t>Черномысинский сельсовет</t>
  </si>
  <si>
    <t>Еланский сельсовет</t>
  </si>
  <si>
    <t>Камышевский сельсовет</t>
  </si>
  <si>
    <t>Козинский сельсовет</t>
  </si>
  <si>
    <t>Кушаговский сельсовет</t>
  </si>
  <si>
    <t>Новоникольский сельсовет</t>
  </si>
  <si>
    <t>Новосилишинский сельсовет</t>
  </si>
  <si>
    <t>Побединский сельсовет</t>
  </si>
  <si>
    <t>Угуйский сельсовет</t>
  </si>
  <si>
    <t>Усть-Таркский сельсовет</t>
  </si>
  <si>
    <t>Яркуль-Матюшкинский сельсовет</t>
  </si>
  <si>
    <t>Блюдчанский сельсовет</t>
  </si>
  <si>
    <t>Землянозаимский сельсовет</t>
  </si>
  <si>
    <t>Красносельский сельсовет</t>
  </si>
  <si>
    <t>Матвеевский сельсовет</t>
  </si>
  <si>
    <t>Новопреображенский сельсовет</t>
  </si>
  <si>
    <t>Озеро-Карачинский сельсовет</t>
  </si>
  <si>
    <t>Отреченский сельсовет</t>
  </si>
  <si>
    <t>Погорельский сельсовет</t>
  </si>
  <si>
    <t>Покровский сельсовет</t>
  </si>
  <si>
    <t>Старокарачинский сельсовет</t>
  </si>
  <si>
    <t>Таганский сельсовет</t>
  </si>
  <si>
    <t>Тебисский сельсовет</t>
  </si>
  <si>
    <t>Щегловский сельсовет</t>
  </si>
  <si>
    <t>рабочий поселок Чаны</t>
  </si>
  <si>
    <t>Безменовский сельсовет</t>
  </si>
  <si>
    <t>Бочкаревский сельсовет</t>
  </si>
  <si>
    <t>Верх-Мильтюшинский сельсовет</t>
  </si>
  <si>
    <t>Искровский сельсовет</t>
  </si>
  <si>
    <t>Медведский сельсовет</t>
  </si>
  <si>
    <t>Огнево-Заимковский сельсовет</t>
  </si>
  <si>
    <t>Пятилетский сельсовет</t>
  </si>
  <si>
    <t>Татарский сельсовет</t>
  </si>
  <si>
    <t>Шурыгинский сельсовет</t>
  </si>
  <si>
    <t>город Черепаново</t>
  </si>
  <si>
    <t>рабочий поселок Дорогино</t>
  </si>
  <si>
    <t>рабочий поселок Посевная</t>
  </si>
  <si>
    <t>Барабо-Юдинский сельсовет</t>
  </si>
  <si>
    <t>Варваровский сельсовет</t>
  </si>
  <si>
    <t>Елизаветинский сельсовет</t>
  </si>
  <si>
    <t>Журавский сельсовет</t>
  </si>
  <si>
    <t>Ишимский сельсовет</t>
  </si>
  <si>
    <t>Новокрасненский сельсовет</t>
  </si>
  <si>
    <t>Новокулындинский сельсовет</t>
  </si>
  <si>
    <t>Новопесчанский сельсовет</t>
  </si>
  <si>
    <t>Ольгинский сельсовет</t>
  </si>
  <si>
    <t>Польяновский сельсовет</t>
  </si>
  <si>
    <t>Прибрежный сельсовет</t>
  </si>
  <si>
    <t>Романовский сельсовет</t>
  </si>
  <si>
    <t>Табулгинский сельсовет</t>
  </si>
  <si>
    <t>рабочий поселок Чистоозерное</t>
  </si>
  <si>
    <t>Базовский сельсовет</t>
  </si>
  <si>
    <t>Большеникольский сельсовет</t>
  </si>
  <si>
    <t>Воздвиженский сельсовет</t>
  </si>
  <si>
    <t>Иткульский сельсовет</t>
  </si>
  <si>
    <t>Кабинетный сельсовет</t>
  </si>
  <si>
    <t>Каякский сельсовет</t>
  </si>
  <si>
    <t>Кокошинский сельсовет</t>
  </si>
  <si>
    <t>Куликовский сельсовет</t>
  </si>
  <si>
    <t>Серебрянский сельсовет</t>
  </si>
  <si>
    <t>Ужанихинский сельсовет</t>
  </si>
  <si>
    <t>Чикманский сельсовет</t>
  </si>
  <si>
    <t>город Чулым</t>
  </si>
  <si>
    <t>город Бердск</t>
  </si>
  <si>
    <t>город Искитим</t>
  </si>
  <si>
    <t>город Новосибирск</t>
  </si>
  <si>
    <t>город Обь</t>
  </si>
  <si>
    <t>рабочий поселок Кольцово</t>
  </si>
  <si>
    <t>производство (некомбинированная выработка)+передача+сбыт</t>
  </si>
  <si>
    <t>Некомбинированная выработка :: Сбыт :: Передача</t>
  </si>
  <si>
    <t>/Тепловая энергия/Производство/Некомбинированная выработка :: /Тепловая энергия/Сбыт :: /Тепловая энергия/Передача</t>
  </si>
  <si>
    <t>15-09-2008 00:00:00</t>
  </si>
  <si>
    <t>22-12-2009 00:00:00</t>
  </si>
  <si>
    <t>01-01-2017 00:00:00</t>
  </si>
  <si>
    <t>21-12-2009 00:00:00</t>
  </si>
  <si>
    <t>01-12-2009 00:00:00</t>
  </si>
  <si>
    <t>17-01-2011 00:00:00</t>
  </si>
  <si>
    <t>30-11-2009 00:00:00</t>
  </si>
  <si>
    <t>23-09-2003 00:00:00</t>
  </si>
  <si>
    <t>12-07-2017 00:00:00</t>
  </si>
  <si>
    <t>09-11-2017 00:00:00</t>
  </si>
  <si>
    <t>24-10-2017 00:00:00</t>
  </si>
  <si>
    <t>22-10-2013 00:00:00</t>
  </si>
  <si>
    <t>15-01-2014 00:00:00</t>
  </si>
  <si>
    <t>10-10-2011 00:00:00</t>
  </si>
  <si>
    <t>12-12-2013 00:00:00</t>
  </si>
  <si>
    <t>24-11-2009 00:00:00</t>
  </si>
  <si>
    <t>29-07-2016 00:00:00</t>
  </si>
  <si>
    <t>02-12-2009 00:00:00</t>
  </si>
  <si>
    <t>30-12-2011 00:00:00</t>
  </si>
  <si>
    <t>производство (некомбинированная выработка)+сбыт</t>
  </si>
  <si>
    <t>Некомбинированная выработка :: Сбыт</t>
  </si>
  <si>
    <t>/Тепловая энергия/Производство/Некомбинированная выработка :: /Тепловая энергия/Сбыт</t>
  </si>
  <si>
    <t>Комбинированная выработка :: Некомбинированная выработка :: Сбыт :: Передача</t>
  </si>
  <si>
    <t>/Тепловая энергия/Производство/Комбинированная выработка :: /Тепловая энергия/Производство/Некомбинированная выработка :: /Тепловая энергия/Сбыт :: /Тепловая энергия/Передача</t>
  </si>
  <si>
    <t>01-01-2014 00:00:00</t>
  </si>
  <si>
    <t>производство комбинированная выработка</t>
  </si>
  <si>
    <t>Передача+Сбыт</t>
  </si>
  <si>
    <t>02-08-2009 00:00:00</t>
  </si>
  <si>
    <t>производство (некомбинированная выработка)+передача</t>
  </si>
  <si>
    <t>Некомбинированная выработка :: Передача</t>
  </si>
  <si>
    <t>/Тепловая энергия/Производство/Некомбинированная выработка :: /Тепловая энергия/Передача</t>
  </si>
  <si>
    <t>01-01-2015 00:00:00</t>
  </si>
  <si>
    <t>Теплоноситель - Сбыт</t>
  </si>
  <si>
    <t>Сбыт</t>
  </si>
  <si>
    <t>/Теплоноситель/Сбыт</t>
  </si>
  <si>
    <t>25-11-2009 00:00:00</t>
  </si>
  <si>
    <t>14-11-2012 00:00:00</t>
  </si>
  <si>
    <t>23-06-2010 00:00:00</t>
  </si>
  <si>
    <t>Сбыт :: Передача</t>
  </si>
  <si>
    <t>/Тепловая энергия/Сбыт :: /Тепловая энергия/Передача</t>
  </si>
  <si>
    <t>26460174</t>
  </si>
  <si>
    <t>ЗАО "МК Сибиряк"</t>
  </si>
  <si>
    <t>5445003622</t>
  </si>
  <si>
    <t>17-12-2009 00:00:00</t>
  </si>
  <si>
    <t>10-02-2011 00:00:00</t>
  </si>
  <si>
    <t>11-06-2009 00:00:00</t>
  </si>
  <si>
    <t>05-11-2003 00:00:00</t>
  </si>
  <si>
    <t>07-07-2017 00:00:00</t>
  </si>
  <si>
    <t>31-03-2018 00:00:00</t>
  </si>
  <si>
    <t>30-05-2016 00:00:00</t>
  </si>
  <si>
    <t>20-03-2013 00:00:00</t>
  </si>
  <si>
    <t>14-04-2010 00:00:00</t>
  </si>
  <si>
    <t>03-11-2016 00:00:00</t>
  </si>
  <si>
    <t>18-12-2009 00:00:00</t>
  </si>
  <si>
    <t>23-03-2004 00:00:00</t>
  </si>
  <si>
    <t>13-10-2015 00:00:00</t>
  </si>
  <si>
    <t>21-07-2015 00:00:00</t>
  </si>
  <si>
    <t>11-07-2017 00:00:00</t>
  </si>
  <si>
    <t>Комбинированная выработка :: Некомбинированная выработка :: Сбыт</t>
  </si>
  <si>
    <t>/Тепловая энергия/Производство/Комбинированная выработка :: /Тепловая энергия/Производство/Некомбинированная выработка :: /Тепловая энергия/Сбыт</t>
  </si>
  <si>
    <t>01-07-2011 00:00:00</t>
  </si>
  <si>
    <t>27-06-2013 00:00:00</t>
  </si>
  <si>
    <t>16-01-2015 00:00:00</t>
  </si>
  <si>
    <t>05-04-2011 00:00:00</t>
  </si>
  <si>
    <t>01-01-2018 00:00:00</t>
  </si>
  <si>
    <t>26-04-2013 00:00:00</t>
  </si>
  <si>
    <t>10-05-2011 00:00:00</t>
  </si>
  <si>
    <t>09-01-2012 00:00:00</t>
  </si>
  <si>
    <t>16-09-2014 00:00:00</t>
  </si>
  <si>
    <t>07-02-2017 00:00:00</t>
  </si>
  <si>
    <t>23-11-2015 00:00:00</t>
  </si>
  <si>
    <t>22-08-2017 00:00:00</t>
  </si>
  <si>
    <t>25-11-2015 00:00:00</t>
  </si>
  <si>
    <t>12-01-2015 00:00:00</t>
  </si>
  <si>
    <t>01-03-2017 00:00:00</t>
  </si>
  <si>
    <t>15-01-2015 00:00:00</t>
  </si>
  <si>
    <t>02-12-2010 00:00:00</t>
  </si>
  <si>
    <t>16-01-2014 00:00:00</t>
  </si>
  <si>
    <t>08-02-2008 00:00:00</t>
  </si>
  <si>
    <t>22-06-2016 00:00:00</t>
  </si>
  <si>
    <t>27-03-2018 00:00:00</t>
  </si>
  <si>
    <t>01-01-2016 00:00:00</t>
  </si>
  <si>
    <t>03-12-2009 00:00:00</t>
  </si>
  <si>
    <t>20-02-2016 00:00:00</t>
  </si>
  <si>
    <t>27-11-2009 00:00:00</t>
  </si>
  <si>
    <t>15-06-2017 00:00:00</t>
  </si>
  <si>
    <t>07-06-2013 00:00:00</t>
  </si>
  <si>
    <t>27676800</t>
  </si>
  <si>
    <t>Муниципальное унитарное предприятие "Теплосервис" города Оби Новосибирской области</t>
  </si>
  <si>
    <t>5448453980</t>
  </si>
  <si>
    <t>17-04-2012 00:00:00</t>
  </si>
  <si>
    <t>18-03-2006 00:00:00</t>
  </si>
  <si>
    <t>29-03-2006 00:00:00</t>
  </si>
  <si>
    <t>23-03-2006 00:00:00</t>
  </si>
  <si>
    <t>21-03-2006 00:00:00</t>
  </si>
  <si>
    <t>19-04-2006 00:00:00</t>
  </si>
  <si>
    <t>23-05-2006 00:00:00</t>
  </si>
  <si>
    <t>17-07-2008 00:00:00</t>
  </si>
  <si>
    <t>01-04-2006 00:00:00</t>
  </si>
  <si>
    <t>09-03-2006 00:00:00</t>
  </si>
  <si>
    <t>27-06-2017 00:00:00</t>
  </si>
  <si>
    <t>01-01-2013 00:00:00</t>
  </si>
  <si>
    <t>10-07-2017 00:00:00</t>
  </si>
  <si>
    <t>29-05-2008 00:00:00</t>
  </si>
  <si>
    <t>26649841</t>
  </si>
  <si>
    <t>МУП "РКЦ р.п. Линёво"</t>
  </si>
  <si>
    <t>5443004170</t>
  </si>
  <si>
    <t>18-01-2010 00:00:00</t>
  </si>
  <si>
    <t>Теплоноситель - Сбыт :: Производство :: Передача</t>
  </si>
  <si>
    <t>Сбыт :: Производство :: Передача</t>
  </si>
  <si>
    <t>/Теплоноситель/Сбыт :: /Теплоноситель/Производство :: /Теплоноситель/Передача</t>
  </si>
  <si>
    <t>07-12-2009 00:00:00</t>
  </si>
  <si>
    <t>25-01-2018 00:00:00</t>
  </si>
  <si>
    <t>05-08-2015 00:00:00</t>
  </si>
  <si>
    <t>19-05-2005 00:00:00</t>
  </si>
  <si>
    <t>21-10-2015 00:00:00</t>
  </si>
  <si>
    <t>19-09-2017 00:00:00</t>
  </si>
  <si>
    <t>/Тепловая энергия/Сбыт</t>
  </si>
  <si>
    <t>25-09-2017 00:00:00</t>
  </si>
  <si>
    <t>01-11-2015 00:00:00</t>
  </si>
  <si>
    <t>17-07-2017 00:00:00</t>
  </si>
  <si>
    <t>28-12-2017 00:00:00</t>
  </si>
  <si>
    <t>23-07-2008 00:00:00</t>
  </si>
  <si>
    <t>21-02-2017 00:00:00</t>
  </si>
  <si>
    <t>16-11-2012 00:00:00</t>
  </si>
  <si>
    <t>26-07-2012 00:00:00</t>
  </si>
  <si>
    <t>15-12-2017 00:00:00</t>
  </si>
  <si>
    <t>01-03-2016 00:00:00</t>
  </si>
  <si>
    <t>05-05-2016 00:00:00</t>
  </si>
  <si>
    <t>07-07-2014 00:00:00</t>
  </si>
  <si>
    <t>24-08-2016 00:00:00</t>
  </si>
  <si>
    <t>05-09-2006 00:00:00</t>
  </si>
  <si>
    <t>09-08-2005 00:00:00</t>
  </si>
  <si>
    <t>18-12-2006 00:00:00</t>
  </si>
  <si>
    <t>28-09-2007 00:00:00</t>
  </si>
  <si>
    <t>29-01-2007 00:00:00</t>
  </si>
  <si>
    <t>07-04-2011 00:00:00</t>
  </si>
  <si>
    <t>19-09-2006 00:00:00</t>
  </si>
  <si>
    <t>11-05-1999 00:00:00</t>
  </si>
  <si>
    <t>04-09-2006 00:00:00</t>
  </si>
  <si>
    <t>10-07-2006 00:00:00</t>
  </si>
  <si>
    <t>11-08-2003 00:00:00</t>
  </si>
  <si>
    <t>29-08-2006 00:00:00</t>
  </si>
  <si>
    <t>17-06-2016 00:00:00</t>
  </si>
  <si>
    <t>09-07-2017 00:00:00</t>
  </si>
  <si>
    <t>13-12-2017 00:00:00</t>
  </si>
  <si>
    <t>20-07-2017 00:00:00</t>
  </si>
  <si>
    <t>20-12-2017 00:00:00</t>
  </si>
  <si>
    <t>28-10-2016 00:00:00</t>
  </si>
  <si>
    <t>27-11-2005 00:00:00</t>
  </si>
  <si>
    <t>19-01-2012 00:00:00</t>
  </si>
  <si>
    <t>08-12-2009 00:00:00</t>
  </si>
  <si>
    <t>13-12-2006 00:00:00</t>
  </si>
  <si>
    <t>27-10-2016 00:00:00</t>
  </si>
  <si>
    <t>23-01-2006 00:00:00</t>
  </si>
  <si>
    <t>05-08-2005 00:00:00</t>
  </si>
  <si>
    <t>10-03-2006 00:00:00</t>
  </si>
  <si>
    <t>08-04-2005 00:00:00</t>
  </si>
  <si>
    <t>03-08-2005 00:00:00</t>
  </si>
  <si>
    <t>24-08-2005 00:00:00</t>
  </si>
  <si>
    <t>02-07-2007 00:00:00</t>
  </si>
  <si>
    <t>08-12-2005 00:00:00</t>
  </si>
  <si>
    <t>09-12-2005 00:00:00</t>
  </si>
  <si>
    <t>24-05-2007 00:00:00</t>
  </si>
  <si>
    <t>11-11-2005 00:00:00</t>
  </si>
  <si>
    <t>14-12-2009 00:00:00</t>
  </si>
  <si>
    <t>25-07-2007 00:00:00</t>
  </si>
  <si>
    <t>19-10-2016 00:00:00</t>
  </si>
  <si>
    <t>16-02-2006 00:00:00</t>
  </si>
  <si>
    <t>22-06-2017 00:00:00</t>
  </si>
  <si>
    <t>18-01-2018 00:00:00</t>
  </si>
  <si>
    <t>19-01-2015 00:00:00</t>
  </si>
  <si>
    <t>21-07-2017 00:00:00</t>
  </si>
  <si>
    <t>24-12-2017 00:00:00</t>
  </si>
  <si>
    <t>01-05-2017 00:00:00</t>
  </si>
  <si>
    <t>02-10-2012 00:00:00</t>
  </si>
  <si>
    <t>15-12-2015 00:00:00</t>
  </si>
  <si>
    <t>22-04-2014 00:00:00</t>
  </si>
  <si>
    <t>26-11-2009 00:00:00</t>
  </si>
  <si>
    <t>24-08-2017 00:00:00</t>
  </si>
  <si>
    <t>18-06-2014 00:00:00</t>
  </si>
  <si>
    <t>08-04-2008 00:00:00</t>
  </si>
  <si>
    <t>05-06-2018 00:00:00</t>
  </si>
  <si>
    <t>22-07-2015 00:00:00</t>
  </si>
  <si>
    <t>01-05-2018 00:00:00</t>
  </si>
  <si>
    <t>31097313</t>
  </si>
  <si>
    <t>ООО "ФИНСОВЕТ"</t>
  </si>
  <si>
    <t>5433956116</t>
  </si>
  <si>
    <t>17-04-2017 00:00:00</t>
  </si>
  <si>
    <t>17-12-2015 00:00:00</t>
  </si>
  <si>
    <t>11-10-2016 00:00:00</t>
  </si>
  <si>
    <t>15-09-2014 00:00:00</t>
  </si>
  <si>
    <t>01-12-2015 00:00:00</t>
  </si>
  <si>
    <t>21-06-2005 00:00:00</t>
  </si>
  <si>
    <t>16-01-2018 00:00:00</t>
  </si>
  <si>
    <t>17-04-2018 00:00:00</t>
  </si>
  <si>
    <t>14-02-2017 00:00:00</t>
  </si>
  <si>
    <t>28-11-2017 00:00:00</t>
  </si>
  <si>
    <t>14-12-2016 00:00:00</t>
  </si>
  <si>
    <t>19-07-2013 00:00:00</t>
  </si>
  <si>
    <t>23-05-2013 00:00:00</t>
  </si>
  <si>
    <t>07-09-2015 00:00:00</t>
  </si>
  <si>
    <t>02-09-2014 00:00:00</t>
  </si>
  <si>
    <t>02-08-2016 00:00:00</t>
  </si>
  <si>
    <t>31-03-2004 00:00:00</t>
  </si>
  <si>
    <t>15-12-2009 00:00:00</t>
  </si>
  <si>
    <t>04-12-2009 00:00:00</t>
  </si>
  <si>
    <t>13-08-2007 00:00:00</t>
  </si>
  <si>
    <t>21-04-2006 00:00:00</t>
  </si>
  <si>
    <t>25-08-2004 00:00:00</t>
  </si>
  <si>
    <t>16-05-2017 00:00:00</t>
  </si>
  <si>
    <t>20-09-2010 00:00:00</t>
  </si>
  <si>
    <t>28-02-2017 00:00:00</t>
  </si>
  <si>
    <t>15-11-2010 00:00:00</t>
  </si>
  <si>
    <t>19-02-2007 00:00:00</t>
  </si>
  <si>
    <t>09-02-2007 00:00:00</t>
  </si>
  <si>
    <t>24-07-2006 00:00:00</t>
  </si>
  <si>
    <t>28-07-2006 00:00:00</t>
  </si>
  <si>
    <t>26-04-2005 00:00:00</t>
  </si>
  <si>
    <t>производство (некомбинированная выработка)</t>
  </si>
  <si>
    <t>Некомбинированная выработка</t>
  </si>
  <si>
    <t>/Тепловая энергия/Производство/Некомбинированная выработка</t>
  </si>
  <si>
    <t>25-02-2005 00:00:00</t>
  </si>
  <si>
    <t>05-09-2005 00:00:00</t>
  </si>
  <si>
    <t>11-01-2006 00:00:00</t>
  </si>
  <si>
    <t>19-01-2011 00:00:00</t>
  </si>
  <si>
    <t>03-06-2004 00:00:00</t>
  </si>
  <si>
    <t>19-09-2003 00:00:00</t>
  </si>
  <si>
    <t>25-05-2006 00:00:00</t>
  </si>
  <si>
    <t>21-02-2006 00:00:00</t>
  </si>
  <si>
    <t>14-08-2003 00:00:00</t>
  </si>
  <si>
    <t>08-11-2006 00:00:00</t>
  </si>
  <si>
    <t>13-02-2004 00:00:00</t>
  </si>
  <si>
    <t>25-12-2003 00:00:00</t>
  </si>
  <si>
    <t>05-04-2006 00:00:00</t>
  </si>
  <si>
    <t>26-02-2004 00:00:00</t>
  </si>
  <si>
    <t>30-06-2005 00:00:00</t>
  </si>
  <si>
    <t>16-12-2009 00:00:00</t>
  </si>
  <si>
    <t>29-04-2005 00:00:00</t>
  </si>
  <si>
    <t>31-03-2008 00:00:00</t>
  </si>
  <si>
    <t>29-01-2010 00:00:00</t>
  </si>
  <si>
    <t>28-02-2006 00:00:00</t>
  </si>
  <si>
    <t>10-03-2004 00:00:00</t>
  </si>
  <si>
    <t>15-08-2005 00:00:00</t>
  </si>
  <si>
    <t>20-09-1999 00:00:00</t>
  </si>
  <si>
    <t>10-03-2011 00:00:00</t>
  </si>
  <si>
    <t>13-01-2011 00:00:00</t>
  </si>
  <si>
    <t>25-06-2013 00:00:00</t>
  </si>
  <si>
    <t>02-02-2011 00:00:00</t>
  </si>
  <si>
    <t>29-03-2011 00:00:00</t>
  </si>
  <si>
    <t>01-03-2011 00:00:00</t>
  </si>
  <si>
    <t>04-06-2007 00:00:00</t>
  </si>
  <si>
    <t>03-02-2006 00:00:00</t>
  </si>
  <si>
    <t>20-07-2016 00:00:00</t>
  </si>
  <si>
    <t>01-08-2016 00:00:00</t>
  </si>
  <si>
    <t>10-01-2017 00:00:00</t>
  </si>
  <si>
    <t>12-02-2018 00:00:00</t>
  </si>
  <si>
    <t>19-11-2012 00:00:00</t>
  </si>
  <si>
    <t>17-05-2016 00:00:00</t>
  </si>
  <si>
    <t>30-11-2016 00:00:00</t>
  </si>
  <si>
    <t>08-05-2018 00:00:00</t>
  </si>
  <si>
    <t>22-12-2016 00:00:00</t>
  </si>
  <si>
    <t>02-07-2010 00:00:00</t>
  </si>
  <si>
    <t>14-02-2006 00:00:00</t>
  </si>
  <si>
    <t>№</t>
  </si>
  <si>
    <t>НСРФ</t>
  </si>
  <si>
    <t>ОКТМР</t>
  </si>
  <si>
    <t>Наименование</t>
  </si>
  <si>
    <t>ВД (OLD)</t>
  </si>
  <si>
    <t>ВД (COMBO)</t>
  </si>
  <si>
    <t>ВД (PATH)</t>
  </si>
  <si>
    <t>ACTIVITY_COULD_BE_UNLOCKED</t>
  </si>
  <si>
    <t>SPECIFIC_STATUS_COULD_BE_CHANGED</t>
  </si>
  <si>
    <t>SUBSIDIARY_COULD_BE_UNLOCKED</t>
  </si>
  <si>
    <t>TARIFF_COULD_BE_CHANGED</t>
  </si>
  <si>
    <t>2656</t>
  </si>
  <si>
    <t>840</t>
  </si>
  <si>
    <t>730</t>
  </si>
  <si>
    <t>692</t>
  </si>
  <si>
    <t>2437.1804838939</t>
  </si>
  <si>
    <t>4100</t>
  </si>
  <si>
    <t>PLN</t>
  </si>
  <si>
    <t>14-02-2018 09:10:47</t>
  </si>
  <si>
    <t>Принят</t>
  </si>
  <si>
    <t>850.85</t>
  </si>
  <si>
    <t>2073674.603</t>
  </si>
  <si>
    <t>12-03-2018 05:49:49</t>
  </si>
  <si>
    <t>646.96</t>
  </si>
  <si>
    <t>1576757.9728</t>
  </si>
  <si>
    <t>05-04-2018 09:08:56</t>
  </si>
  <si>
    <t>536.14</t>
  </si>
  <si>
    <t>1306669.6852</t>
  </si>
  <si>
    <t>15-05-2018 07:28:08</t>
  </si>
  <si>
    <t>318.49</t>
  </si>
  <si>
    <t>776217.4582</t>
  </si>
  <si>
    <t>84950698</t>
  </si>
  <si>
    <t>633100, Новосибирская область, Новосибирский район, платформа  3307 км, дом 20</t>
  </si>
  <si>
    <t>630007, г. Новосибирск, БЦ "Кронос", Советская, д. 5, блок А, этаж 8</t>
  </si>
  <si>
    <t>Бокова Ирина Викторовна</t>
  </si>
  <si>
    <t>(383) 289-27-25</t>
  </si>
  <si>
    <t>Родионова Ольга Николаевна</t>
  </si>
  <si>
    <t>Яковлева Ирина Арнольдовна</t>
  </si>
  <si>
    <t>старший экономист</t>
  </si>
  <si>
    <t>(383) 289-27-25 (241)</t>
  </si>
  <si>
    <t>yia@air-nso.ru</t>
  </si>
  <si>
    <t>6/8/2018  1:20:13 PM</t>
  </si>
  <si>
    <t>6/8/2018  1:20:15 PM</t>
  </si>
  <si>
    <t>6/8/2018  1:45:53 PM</t>
  </si>
  <si>
    <t>6/8/2018  1:45:55 PM</t>
  </si>
  <si>
    <t>6/8/2018  1:46:21 PM</t>
  </si>
  <si>
    <t>6/8/2018  1:46:22 PM</t>
  </si>
  <si>
    <t>7/17/2018  1:59:11 PM</t>
  </si>
  <si>
    <t>WARNING</t>
  </si>
  <si>
    <t>отсутствует</t>
  </si>
  <si>
    <t>500187316</t>
  </si>
  <si>
    <t>31156700</t>
  </si>
  <si>
    <t>5404056456</t>
  </si>
  <si>
    <t>ООО "Теплогенерация-Н"</t>
  </si>
  <si>
    <t>3888698834</t>
  </si>
  <si>
    <t>31153372</t>
  </si>
  <si>
    <t>5443106012</t>
  </si>
  <si>
    <t>ГБПОУ НСО "Искитимский центр профессионального обучения"</t>
  </si>
  <si>
    <t>3888698833</t>
  </si>
  <si>
    <t>МКУ ДО ГРЦ ОООД "ФОРУС"</t>
  </si>
  <si>
    <t>26373885</t>
  </si>
  <si>
    <t>5431207792</t>
  </si>
  <si>
    <t>МУП "Малотомское"</t>
  </si>
  <si>
    <t>5143933</t>
  </si>
  <si>
    <t>5280722</t>
  </si>
  <si>
    <t>3847532170</t>
  </si>
  <si>
    <t>575</t>
  </si>
  <si>
    <t>576</t>
  </si>
  <si>
    <t>577</t>
  </si>
  <si>
    <t>578</t>
  </si>
  <si>
    <t>579</t>
  </si>
  <si>
    <t>580</t>
  </si>
  <si>
    <t>24-06-2018 00:00:00</t>
  </si>
  <si>
    <t>07-04-2017 00:00:00</t>
  </si>
  <si>
    <t>01-07-2018 00:00:00</t>
  </si>
  <si>
    <t>03-07-2018 00:00:00</t>
  </si>
  <si>
    <t>13-02-2006 00:00:00</t>
  </si>
  <si>
    <t>15-06-2018 00:00:00</t>
  </si>
  <si>
    <t>ACCESS GRANTED</t>
  </si>
  <si>
    <t>08-06-2018 09:45:38</t>
  </si>
  <si>
    <t>181.84</t>
  </si>
  <si>
    <t>443176.8112</t>
  </si>
  <si>
    <t>8/6/2018  11:19:14 AM</t>
  </si>
  <si>
    <t>Дата последнего обновления реестра МР/МО/ОКТМО: 06.08.2018 11:20:38</t>
  </si>
  <si>
    <t>31161412</t>
  </si>
  <si>
    <t>МУП "Центр модернизации ЖКХ"</t>
  </si>
  <si>
    <t>5438000780</t>
  </si>
  <si>
    <t>01-08-2018 00:00:00</t>
  </si>
  <si>
    <t>31-07-2018 00:00:00</t>
  </si>
  <si>
    <t>Дата последнего обновления реестра организаций: 06.08.2018 11:20:43</t>
  </si>
  <si>
    <t>3913917638</t>
  </si>
  <si>
    <t>Дата последнего обновления данных мониторинга принятых тарифных решений: 06.08.2018 11:22:13</t>
  </si>
  <si>
    <t>17-07-2018 10:16:11</t>
  </si>
  <si>
    <t>Дата последнего обновления данных индикаторов проверки отчёта: 06.08.2018 11:22:14</t>
  </si>
  <si>
    <t>8/6/2018  11:23:12 AM</t>
  </si>
  <si>
    <t>8/6/2018  11:23:13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</si>
</sst>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62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9"/>
      <color indexed="10"/>
      <name val="Tahoma"/>
      <family val="2"/>
      <charset val="204"/>
    </font>
    <font>
      <b/>
      <u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9"/>
      <color indexed="53"/>
      <name val="Tahoma"/>
      <family val="2"/>
      <charset val="204"/>
    </font>
    <font>
      <sz val="11"/>
      <color indexed="8"/>
      <name val="Marlett"/>
      <charset val="2"/>
    </font>
    <font>
      <u/>
      <sz val="9"/>
      <color indexed="62"/>
      <name val="Tahoma"/>
      <family val="2"/>
      <charset val="204"/>
    </font>
    <font>
      <u/>
      <sz val="9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u/>
      <sz val="10"/>
      <color indexed="18"/>
      <name val="Tahoma"/>
      <family val="2"/>
      <charset val="204"/>
    </font>
    <font>
      <sz val="9"/>
      <color indexed="53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8"/>
      <color indexed="23"/>
      <name val="Tahoma"/>
      <family val="2"/>
      <charset val="204"/>
    </font>
    <font>
      <b/>
      <sz val="9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23"/>
      <name val="Marlett"/>
      <charset val="2"/>
    </font>
    <font>
      <b/>
      <sz val="9"/>
      <color indexed="81"/>
      <name val="Tahoma"/>
      <family val="2"/>
      <charset val="204"/>
    </font>
    <font>
      <sz val="11"/>
      <name val="Tahoma"/>
      <family val="2"/>
      <charset val="204"/>
    </font>
    <font>
      <sz val="8"/>
      <color indexed="18"/>
      <name val="Tahoma"/>
      <family val="2"/>
      <charset val="204"/>
    </font>
    <font>
      <sz val="9"/>
      <color indexed="18"/>
      <name val="Tahoma"/>
      <family val="2"/>
      <charset val="204"/>
    </font>
    <font>
      <sz val="9"/>
      <color theme="0"/>
      <name val="Tahoma"/>
      <family val="2"/>
      <charset val="204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49" fontId="0" fillId="0" borderId="0" applyBorder="0">
      <alignment vertical="top"/>
    </xf>
    <xf numFmtId="0" fontId="26" fillId="0" borderId="0"/>
    <xf numFmtId="164" fontId="26" fillId="0" borderId="0"/>
    <xf numFmtId="0" fontId="28" fillId="0" borderId="0"/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38" fontId="27" fillId="0" borderId="0">
      <alignment vertical="top"/>
    </xf>
    <xf numFmtId="165" fontId="30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/>
    <xf numFmtId="0" fontId="31" fillId="0" borderId="0" applyFill="0" applyBorder="0" applyProtection="0">
      <alignment vertical="center"/>
    </xf>
    <xf numFmtId="0" fontId="31" fillId="0" borderId="0" applyFill="0" applyBorder="0" applyProtection="0">
      <alignment vertical="center"/>
    </xf>
    <xf numFmtId="0" fontId="5" fillId="2" borderId="1" applyNumberFormat="0" applyAlignment="0" applyProtection="0"/>
    <xf numFmtId="49" fontId="21" fillId="0" borderId="0" applyNumberFormat="0" applyFill="0" applyBorder="0" applyAlignment="0" applyProtection="0">
      <alignment vertical="top"/>
    </xf>
    <xf numFmtId="49" fontId="1" fillId="0" borderId="0" applyBorder="0">
      <alignment vertical="top"/>
    </xf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49" fillId="0" borderId="0" applyNumberFormat="0" applyFill="0" applyBorder="0" applyAlignment="0" applyProtection="0"/>
    <xf numFmtId="0" fontId="50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9" borderId="0" applyNumberFormat="0" applyBorder="0" applyAlignment="0" applyProtection="0"/>
    <xf numFmtId="0" fontId="53" fillId="20" borderId="31" applyNumberFormat="0" applyAlignment="0" applyProtection="0"/>
    <xf numFmtId="0" fontId="54" fillId="20" borderId="32" applyNumberFormat="0" applyAlignment="0" applyProtection="0"/>
    <xf numFmtId="0" fontId="55" fillId="0" borderId="33" applyNumberFormat="0" applyFill="0" applyAlignment="0" applyProtection="0"/>
    <xf numFmtId="0" fontId="56" fillId="21" borderId="34" applyNumberFormat="0" applyAlignment="0" applyProtection="0"/>
    <xf numFmtId="0" fontId="57" fillId="0" borderId="0" applyNumberFormat="0" applyFill="0" applyBorder="0" applyAlignment="0" applyProtection="0"/>
    <xf numFmtId="0" fontId="1" fillId="22" borderId="35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0" fillId="46" borderId="0" applyNumberFormat="0" applyBorder="0" applyAlignment="0" applyProtection="0"/>
  </cellStyleXfs>
  <cellXfs count="301">
    <xf numFmtId="49" fontId="0" fillId="0" borderId="0" xfId="0">
      <alignment vertical="top"/>
    </xf>
    <xf numFmtId="0" fontId="3" fillId="0" borderId="0" xfId="29" applyFont="1" applyAlignment="1" applyProtection="1">
      <alignment horizontal="left" vertical="center" indent="1"/>
    </xf>
    <xf numFmtId="0" fontId="3" fillId="0" borderId="2" xfId="29" applyFont="1" applyBorder="1" applyAlignment="1" applyProtection="1">
      <alignment horizontal="center" vertical="center" wrapText="1"/>
    </xf>
    <xf numFmtId="0" fontId="3" fillId="0" borderId="3" xfId="29" applyFont="1" applyBorder="1" applyAlignment="1" applyProtection="1">
      <alignment horizontal="center" vertical="center" wrapText="1"/>
    </xf>
    <xf numFmtId="4" fontId="3" fillId="3" borderId="4" xfId="27" applyNumberFormat="1" applyFont="1" applyFill="1" applyBorder="1" applyAlignment="1" applyProtection="1">
      <alignment horizontal="right" vertical="center" wrapText="1"/>
    </xf>
    <xf numFmtId="4" fontId="3" fillId="3" borderId="4" xfId="27" applyNumberFormat="1" applyFont="1" applyFill="1" applyBorder="1" applyAlignment="1" applyProtection="1">
      <alignment horizontal="right" vertical="center"/>
    </xf>
    <xf numFmtId="166" fontId="3" fillId="3" borderId="4" xfId="27" applyNumberFormat="1" applyFont="1" applyFill="1" applyBorder="1" applyAlignment="1" applyProtection="1">
      <alignment horizontal="right" vertical="center"/>
    </xf>
    <xf numFmtId="4" fontId="3" fillId="4" borderId="4" xfId="27" applyNumberFormat="1" applyFont="1" applyFill="1" applyBorder="1" applyAlignment="1" applyProtection="1">
      <alignment horizontal="right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3" fillId="6" borderId="4" xfId="27" applyFont="1" applyFill="1" applyBorder="1" applyAlignment="1" applyProtection="1">
      <alignment horizontal="center" vertical="center" wrapText="1"/>
    </xf>
    <xf numFmtId="0" fontId="4" fillId="0" borderId="0" xfId="29" applyFont="1" applyFill="1" applyBorder="1" applyAlignment="1" applyProtection="1">
      <alignment vertical="center"/>
    </xf>
    <xf numFmtId="49" fontId="0" fillId="0" borderId="5" xfId="27" applyNumberFormat="1" applyFont="1" applyFill="1" applyBorder="1" applyAlignment="1" applyProtection="1">
      <alignment horizontal="left" vertical="center" wrapText="1" indent="2"/>
    </xf>
    <xf numFmtId="0" fontId="0" fillId="0" borderId="6" xfId="27" applyFont="1" applyFill="1" applyBorder="1" applyAlignment="1" applyProtection="1">
      <alignment horizontal="center" vertical="center" wrapText="1"/>
    </xf>
    <xf numFmtId="0" fontId="3" fillId="0" borderId="0" xfId="29" applyFont="1" applyFill="1" applyBorder="1" applyAlignment="1" applyProtection="1">
      <alignment vertical="center"/>
    </xf>
    <xf numFmtId="0" fontId="3" fillId="0" borderId="0" xfId="29" applyFont="1" applyFill="1" applyBorder="1" applyAlignment="1" applyProtection="1">
      <alignment horizontal="center" vertical="center" wrapText="1"/>
    </xf>
    <xf numFmtId="0" fontId="3" fillId="0" borderId="7" xfId="29" applyFont="1" applyBorder="1" applyAlignment="1" applyProtection="1">
      <alignment horizontal="center" vertical="center"/>
    </xf>
    <xf numFmtId="0" fontId="3" fillId="0" borderId="0" xfId="29" applyFont="1" applyAlignment="1" applyProtection="1">
      <alignment horizontal="center" vertical="center"/>
    </xf>
    <xf numFmtId="0" fontId="3" fillId="0" borderId="0" xfId="29" applyFont="1" applyBorder="1" applyAlignment="1" applyProtection="1">
      <alignment vertical="center"/>
    </xf>
    <xf numFmtId="0" fontId="3" fillId="0" borderId="4" xfId="27" applyFont="1" applyFill="1" applyBorder="1" applyAlignment="1" applyProtection="1">
      <alignment horizontal="center" vertical="center"/>
    </xf>
    <xf numFmtId="49" fontId="3" fillId="5" borderId="6" xfId="0" applyFont="1" applyFill="1" applyBorder="1" applyAlignment="1" applyProtection="1">
      <alignment vertical="center" wrapText="1"/>
    </xf>
    <xf numFmtId="49" fontId="3" fillId="5" borderId="8" xfId="0" applyFont="1" applyFill="1" applyBorder="1" applyAlignment="1" applyProtection="1">
      <alignment vertical="center" wrapText="1"/>
    </xf>
    <xf numFmtId="4" fontId="3" fillId="0" borderId="4" xfId="27" applyNumberFormat="1" applyFont="1" applyFill="1" applyBorder="1" applyAlignment="1" applyProtection="1">
      <alignment horizontal="right" vertical="center"/>
    </xf>
    <xf numFmtId="166" fontId="3" fillId="0" borderId="4" xfId="27" applyNumberFormat="1" applyFont="1" applyFill="1" applyBorder="1" applyAlignment="1" applyProtection="1">
      <alignment horizontal="right" vertical="center"/>
    </xf>
    <xf numFmtId="4" fontId="3" fillId="7" borderId="4" xfId="27" applyNumberFormat="1" applyFont="1" applyFill="1" applyBorder="1" applyAlignment="1" applyProtection="1">
      <alignment horizontal="right" vertical="center"/>
      <protection locked="0"/>
    </xf>
    <xf numFmtId="4" fontId="3" fillId="4" borderId="4" xfId="27" applyNumberFormat="1" applyFont="1" applyFill="1" applyBorder="1" applyAlignment="1" applyProtection="1">
      <alignment horizontal="right" vertical="center"/>
    </xf>
    <xf numFmtId="166" fontId="3" fillId="7" borderId="4" xfId="27" applyNumberFormat="1" applyFont="1" applyFill="1" applyBorder="1" applyAlignment="1" applyProtection="1">
      <alignment horizontal="right" vertical="center"/>
      <protection locked="0"/>
    </xf>
    <xf numFmtId="166" fontId="3" fillId="4" borderId="4" xfId="27" applyNumberFormat="1" applyFont="1" applyFill="1" applyBorder="1" applyAlignment="1" applyProtection="1">
      <alignment horizontal="right" vertical="center"/>
    </xf>
    <xf numFmtId="49" fontId="3" fillId="0" borderId="0" xfId="0" applyFont="1" applyAlignment="1" applyProtection="1">
      <alignment horizontal="left" vertical="center"/>
    </xf>
    <xf numFmtId="49" fontId="3" fillId="0" borderId="0" xfId="0" applyFont="1" applyAlignment="1" applyProtection="1">
      <alignment vertical="center"/>
    </xf>
    <xf numFmtId="0" fontId="38" fillId="0" borderId="4" xfId="29" applyFont="1" applyBorder="1" applyAlignment="1" applyProtection="1">
      <alignment horizontal="center" vertical="center" wrapText="1"/>
    </xf>
    <xf numFmtId="0" fontId="38" fillId="6" borderId="4" xfId="29" applyFont="1" applyFill="1" applyBorder="1" applyAlignment="1" applyProtection="1">
      <alignment horizontal="center" vertical="center" wrapText="1"/>
    </xf>
    <xf numFmtId="0" fontId="38" fillId="0" borderId="0" xfId="29" applyFont="1" applyBorder="1" applyAlignment="1" applyProtection="1">
      <alignment horizontal="center" vertical="center" wrapText="1"/>
    </xf>
    <xf numFmtId="0" fontId="3" fillId="0" borderId="0" xfId="29" applyFont="1" applyFill="1" applyBorder="1" applyAlignment="1" applyProtection="1">
      <alignment horizontal="center" vertical="center"/>
    </xf>
    <xf numFmtId="0" fontId="3" fillId="0" borderId="0" xfId="29" applyFont="1" applyBorder="1" applyAlignment="1" applyProtection="1">
      <alignment horizontal="right" vertical="center" indent="1"/>
    </xf>
    <xf numFmtId="0" fontId="22" fillId="0" borderId="0" xfId="29" applyFont="1" applyBorder="1" applyAlignment="1" applyProtection="1">
      <alignment vertical="center"/>
    </xf>
    <xf numFmtId="0" fontId="22" fillId="0" borderId="0" xfId="29" applyFont="1" applyAlignment="1" applyProtection="1">
      <alignment vertical="center"/>
    </xf>
    <xf numFmtId="49" fontId="22" fillId="0" borderId="0" xfId="29" applyNumberFormat="1" applyFont="1" applyAlignment="1" applyProtection="1">
      <alignment vertical="center"/>
    </xf>
    <xf numFmtId="0" fontId="22" fillId="0" borderId="0" xfId="28" applyFont="1" applyAlignment="1" applyProtection="1">
      <alignment vertical="center"/>
    </xf>
    <xf numFmtId="0" fontId="3" fillId="0" borderId="0" xfId="29" applyFont="1" applyAlignment="1" applyProtection="1">
      <alignment vertical="center"/>
    </xf>
    <xf numFmtId="0" fontId="22" fillId="0" borderId="0" xfId="29" applyNumberFormat="1" applyFont="1" applyAlignment="1" applyProtection="1">
      <alignment vertical="center"/>
    </xf>
    <xf numFmtId="0" fontId="3" fillId="0" borderId="4" xfId="27" applyFont="1" applyFill="1" applyBorder="1" applyAlignment="1" applyProtection="1">
      <alignment horizontal="center" vertical="center" wrapText="1"/>
    </xf>
    <xf numFmtId="0" fontId="0" fillId="0" borderId="0" xfId="26" applyNumberFormat="1" applyFont="1" applyAlignment="1" applyProtection="1">
      <alignment vertical="top" wrapText="1"/>
    </xf>
    <xf numFmtId="0" fontId="1" fillId="0" borderId="4" xfId="27" applyFont="1" applyBorder="1" applyAlignment="1" applyProtection="1">
      <alignment horizontal="left" vertical="center" wrapText="1" indent="1"/>
    </xf>
    <xf numFmtId="49" fontId="1" fillId="0" borderId="0" xfId="0" applyFont="1" applyAlignment="1" applyProtection="1">
      <alignment vertical="center" wrapText="1"/>
    </xf>
    <xf numFmtId="49" fontId="0" fillId="0" borderId="0" xfId="0" applyProtection="1">
      <alignment vertical="top"/>
    </xf>
    <xf numFmtId="49" fontId="8" fillId="0" borderId="0" xfId="0" applyFont="1" applyAlignment="1" applyProtection="1">
      <alignment horizontal="center" vertical="center" wrapText="1"/>
    </xf>
    <xf numFmtId="49" fontId="1" fillId="0" borderId="0" xfId="0" applyFont="1" applyAlignment="1" applyProtection="1">
      <alignment horizontal="left" vertical="center" wrapText="1"/>
    </xf>
    <xf numFmtId="49" fontId="1" fillId="0" borderId="0" xfId="0" applyFont="1" applyProtection="1">
      <alignment vertical="top"/>
    </xf>
    <xf numFmtId="49" fontId="0" fillId="0" borderId="0" xfId="0" applyNumberFormat="1" applyProtection="1">
      <alignment vertical="top"/>
    </xf>
    <xf numFmtId="49" fontId="8" fillId="0" borderId="0" xfId="0" applyFont="1" applyAlignment="1" applyProtection="1">
      <alignment vertical="center"/>
    </xf>
    <xf numFmtId="49" fontId="1" fillId="0" borderId="0" xfId="0" applyFont="1" applyBorder="1" applyAlignment="1" applyProtection="1">
      <alignment vertical="center" wrapText="1"/>
    </xf>
    <xf numFmtId="49" fontId="1" fillId="0" borderId="0" xfId="0" applyFont="1" applyAlignment="1" applyProtection="1">
      <alignment horizontal="center" vertical="center" wrapText="1"/>
    </xf>
    <xf numFmtId="49" fontId="1" fillId="0" borderId="0" xfId="0" applyFont="1" applyBorder="1" applyAlignment="1" applyProtection="1">
      <alignment horizontal="center" vertical="center" wrapText="1"/>
    </xf>
    <xf numFmtId="49" fontId="1" fillId="0" borderId="0" xfId="0" applyFont="1" applyBorder="1" applyAlignment="1" applyProtection="1">
      <alignment horizontal="left" vertical="center" wrapText="1"/>
    </xf>
    <xf numFmtId="49" fontId="0" fillId="0" borderId="0" xfId="0" applyAlignment="1">
      <alignment vertical="center"/>
    </xf>
    <xf numFmtId="49" fontId="1" fillId="0" borderId="0" xfId="0" applyFont="1" applyAlignment="1" applyProtection="1">
      <alignment horizontal="right" vertical="center" wrapText="1" indent="2"/>
    </xf>
    <xf numFmtId="49" fontId="1" fillId="0" borderId="0" xfId="0" applyFont="1" applyAlignment="1" applyProtection="1">
      <alignment horizontal="left" vertical="center" wrapText="1" indent="2"/>
    </xf>
    <xf numFmtId="49" fontId="0" fillId="0" borderId="0" xfId="0" applyNumberFormat="1" applyFill="1" applyProtection="1">
      <alignment vertical="top"/>
    </xf>
    <xf numFmtId="49" fontId="9" fillId="0" borderId="9" xfId="0" applyFont="1" applyBorder="1" applyAlignment="1" applyProtection="1">
      <alignment horizontal="center" vertical="center"/>
    </xf>
    <xf numFmtId="49" fontId="9" fillId="0" borderId="9" xfId="0" applyFont="1" applyBorder="1" applyAlignment="1" applyProtection="1">
      <alignment horizontal="left" vertical="center"/>
    </xf>
    <xf numFmtId="49" fontId="15" fillId="0" borderId="0" xfId="0" applyFont="1" applyFill="1" applyAlignment="1" applyProtection="1">
      <alignment vertical="center" wrapText="1"/>
    </xf>
    <xf numFmtId="49" fontId="8" fillId="0" borderId="0" xfId="0" applyFont="1" applyFill="1" applyAlignment="1" applyProtection="1">
      <alignment vertical="center" wrapText="1"/>
    </xf>
    <xf numFmtId="49" fontId="1" fillId="0" borderId="0" xfId="0" applyFont="1" applyFill="1" applyBorder="1" applyAlignment="1" applyProtection="1">
      <alignment vertical="center" wrapText="1"/>
    </xf>
    <xf numFmtId="49" fontId="0" fillId="0" borderId="0" xfId="0" applyNumberFormat="1">
      <alignment vertical="top"/>
    </xf>
    <xf numFmtId="49" fontId="0" fillId="0" borderId="0" xfId="0" applyFont="1">
      <alignment vertical="top"/>
    </xf>
    <xf numFmtId="49" fontId="2" fillId="0" borderId="0" xfId="0" applyFont="1" applyFill="1" applyBorder="1" applyAlignment="1" applyProtection="1">
      <alignment vertical="center" wrapText="1"/>
    </xf>
    <xf numFmtId="49" fontId="16" fillId="0" borderId="0" xfId="0" applyFont="1" applyFill="1" applyBorder="1" applyAlignment="1" applyProtection="1">
      <alignment vertical="center" wrapText="1"/>
    </xf>
    <xf numFmtId="49" fontId="0" fillId="0" borderId="0" xfId="0" applyFont="1" applyFill="1" applyProtection="1">
      <alignment vertical="top"/>
    </xf>
    <xf numFmtId="49" fontId="4" fillId="0" borderId="4" xfId="0" applyFont="1" applyFill="1" applyBorder="1" applyAlignment="1" applyProtection="1">
      <alignment horizontal="center" vertical="center" wrapText="1"/>
    </xf>
    <xf numFmtId="49" fontId="4" fillId="0" borderId="6" xfId="0" applyFont="1" applyFill="1" applyBorder="1" applyAlignment="1" applyProtection="1">
      <alignment horizontal="right" vertical="center" wrapText="1" indent="2"/>
    </xf>
    <xf numFmtId="49" fontId="4" fillId="0" borderId="5" xfId="0" applyFont="1" applyFill="1" applyBorder="1" applyAlignment="1" applyProtection="1">
      <alignment horizontal="left" vertical="center" wrapText="1" indent="2"/>
    </xf>
    <xf numFmtId="49" fontId="13" fillId="0" borderId="0" xfId="0" applyFont="1" applyFill="1" applyAlignment="1" applyProtection="1">
      <alignment wrapText="1"/>
    </xf>
    <xf numFmtId="49" fontId="13" fillId="0" borderId="0" xfId="0" applyFont="1" applyFill="1" applyAlignment="1" applyProtection="1">
      <alignment vertical="center" wrapText="1"/>
    </xf>
    <xf numFmtId="49" fontId="17" fillId="0" borderId="0" xfId="0" applyFont="1" applyFill="1" applyAlignment="1" applyProtection="1">
      <alignment wrapText="1"/>
    </xf>
    <xf numFmtId="0" fontId="6" fillId="0" borderId="0" xfId="0" applyNumberFormat="1" applyFont="1" applyFill="1" applyAlignment="1" applyProtection="1">
      <alignment horizontal="left" vertical="center" wrapText="1"/>
    </xf>
    <xf numFmtId="49" fontId="14" fillId="0" borderId="0" xfId="0" applyFont="1" applyFill="1" applyBorder="1" applyAlignment="1" applyProtection="1">
      <alignment wrapText="1"/>
    </xf>
    <xf numFmtId="0" fontId="4" fillId="0" borderId="0" xfId="0" applyNumberFormat="1" applyFont="1" applyFill="1" applyAlignment="1" applyProtection="1">
      <alignment vertical="top"/>
    </xf>
    <xf numFmtId="0" fontId="4" fillId="0" borderId="0" xfId="0" applyNumberFormat="1" applyFont="1" applyFill="1" applyAlignment="1" applyProtection="1">
      <alignment horizontal="left" vertical="top" wrapText="1"/>
    </xf>
    <xf numFmtId="49" fontId="1" fillId="0" borderId="0" xfId="0" applyFont="1" applyFill="1" applyAlignment="1" applyProtection="1">
      <alignment vertical="top" wrapText="1"/>
    </xf>
    <xf numFmtId="49" fontId="13" fillId="0" borderId="0" xfId="0" applyFont="1" applyFill="1" applyBorder="1" applyAlignment="1" applyProtection="1">
      <alignment wrapText="1"/>
    </xf>
    <xf numFmtId="49" fontId="10" fillId="0" borderId="0" xfId="0" applyFont="1" applyFill="1" applyBorder="1" applyAlignment="1" applyProtection="1">
      <alignment wrapText="1"/>
    </xf>
    <xf numFmtId="49" fontId="10" fillId="0" borderId="10" xfId="0" applyFont="1" applyFill="1" applyBorder="1" applyAlignment="1" applyProtection="1">
      <alignment wrapText="1"/>
    </xf>
    <xf numFmtId="49" fontId="19" fillId="0" borderId="0" xfId="0" applyFont="1" applyFill="1" applyBorder="1" applyAlignment="1" applyProtection="1">
      <alignment vertical="center" wrapText="1"/>
    </xf>
    <xf numFmtId="49" fontId="11" fillId="0" borderId="0" xfId="0" applyFont="1" applyFill="1" applyBorder="1" applyAlignment="1" applyProtection="1">
      <alignment horizontal="left" vertical="center" wrapText="1"/>
    </xf>
    <xf numFmtId="49" fontId="19" fillId="0" borderId="0" xfId="0" applyFont="1" applyFill="1" applyBorder="1" applyAlignment="1" applyProtection="1">
      <alignment horizontal="center" vertical="center" wrapText="1"/>
    </xf>
    <xf numFmtId="49" fontId="9" fillId="7" borderId="11" xfId="0" applyNumberFormat="1" applyFont="1" applyFill="1" applyBorder="1" applyAlignment="1" applyProtection="1">
      <alignment horizontal="center" vertical="center" wrapText="1"/>
    </xf>
    <xf numFmtId="49" fontId="9" fillId="4" borderId="11" xfId="0" applyNumberFormat="1" applyFont="1" applyFill="1" applyBorder="1" applyAlignment="1" applyProtection="1">
      <alignment horizontal="center" vertical="center" wrapText="1"/>
    </xf>
    <xf numFmtId="49" fontId="9" fillId="8" borderId="11" xfId="0" applyNumberFormat="1" applyFont="1" applyFill="1" applyBorder="1" applyAlignment="1" applyProtection="1">
      <alignment horizontal="center" vertical="center" wrapText="1"/>
    </xf>
    <xf numFmtId="49" fontId="4" fillId="0" borderId="0" xfId="0" applyFont="1" applyFill="1" applyBorder="1" applyAlignment="1" applyProtection="1">
      <alignment horizontal="left" vertical="top" wrapText="1"/>
    </xf>
    <xf numFmtId="49" fontId="4" fillId="0" borderId="0" xfId="0" applyFont="1" applyFill="1" applyBorder="1" applyAlignment="1" applyProtection="1">
      <alignment horizontal="right" vertical="top" wrapText="1"/>
    </xf>
    <xf numFmtId="49" fontId="10" fillId="0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horizontal="left" wrapText="1"/>
    </xf>
    <xf numFmtId="49" fontId="10" fillId="0" borderId="0" xfId="0" applyFont="1" applyFill="1" applyBorder="1" applyAlignment="1" applyProtection="1">
      <alignment horizontal="right" wrapText="1"/>
    </xf>
    <xf numFmtId="49" fontId="1" fillId="0" borderId="0" xfId="0" applyNumberFormat="1" applyFont="1" applyProtection="1">
      <alignment vertical="top"/>
    </xf>
    <xf numFmtId="49" fontId="1" fillId="0" borderId="0" xfId="0" applyFont="1" applyAlignment="1" applyProtection="1">
      <alignment vertical="center"/>
    </xf>
    <xf numFmtId="49" fontId="1" fillId="7" borderId="4" xfId="0" applyFont="1" applyFill="1" applyBorder="1" applyAlignment="1" applyProtection="1">
      <alignment horizontal="center" vertical="center" wrapText="1"/>
      <protection locked="0"/>
    </xf>
    <xf numFmtId="49" fontId="4" fillId="0" borderId="8" xfId="0" applyFont="1" applyFill="1" applyBorder="1" applyAlignment="1" applyProtection="1">
      <alignment horizontal="center" vertical="center" wrapText="1"/>
    </xf>
    <xf numFmtId="49" fontId="4" fillId="0" borderId="0" xfId="0" applyFont="1" applyFill="1" applyBorder="1" applyAlignment="1" applyProtection="1">
      <alignment vertical="top" wrapText="1"/>
    </xf>
    <xf numFmtId="49" fontId="20" fillId="0" borderId="0" xfId="0" applyNumberFormat="1" applyFont="1" applyFill="1" applyBorder="1" applyAlignment="1" applyProtection="1">
      <alignment vertical="top" wrapText="1"/>
    </xf>
    <xf numFmtId="49" fontId="0" fillId="0" borderId="0" xfId="0" applyAlignment="1" applyProtection="1">
      <alignment vertical="center"/>
    </xf>
    <xf numFmtId="49" fontId="0" fillId="0" borderId="0" xfId="0" applyFont="1" applyAlignment="1">
      <alignment vertical="center" wrapText="1"/>
    </xf>
    <xf numFmtId="49" fontId="8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8" fillId="0" borderId="0" xfId="0" applyNumberFormat="1" applyFont="1" applyAlignment="1">
      <alignment vertical="center" wrapText="1"/>
    </xf>
    <xf numFmtId="49" fontId="0" fillId="0" borderId="0" xfId="0" applyFont="1" applyAlignment="1" applyProtection="1">
      <alignment vertical="center"/>
    </xf>
    <xf numFmtId="49" fontId="1" fillId="11" borderId="0" xfId="0" applyFont="1" applyFill="1" applyAlignment="1" applyProtection="1">
      <alignment vertical="center" wrapText="1"/>
    </xf>
    <xf numFmtId="49" fontId="0" fillId="10" borderId="0" xfId="0" applyFont="1" applyFill="1" applyAlignment="1" applyProtection="1">
      <alignment vertical="center" wrapText="1"/>
    </xf>
    <xf numFmtId="0" fontId="18" fillId="10" borderId="0" xfId="0" applyNumberFormat="1" applyFont="1" applyFill="1" applyAlignment="1">
      <alignment horizontal="right" vertical="center"/>
    </xf>
    <xf numFmtId="49" fontId="1" fillId="10" borderId="0" xfId="0" applyFont="1" applyFill="1" applyAlignment="1" applyProtection="1">
      <alignment vertical="center" wrapText="1"/>
    </xf>
    <xf numFmtId="49" fontId="1" fillId="0" borderId="0" xfId="0" applyFont="1" applyAlignment="1" applyProtection="1">
      <alignment horizontal="center" vertical="center"/>
    </xf>
    <xf numFmtId="49" fontId="1" fillId="3" borderId="0" xfId="0" applyFont="1" applyFill="1" applyAlignment="1" applyProtection="1">
      <alignment vertical="center"/>
    </xf>
    <xf numFmtId="49" fontId="23" fillId="0" borderId="0" xfId="25" applyNumberFormat="1" applyFont="1" applyBorder="1" applyAlignment="1" applyProtection="1">
      <alignment horizontal="center" vertical="center"/>
    </xf>
    <xf numFmtId="49" fontId="0" fillId="11" borderId="0" xfId="0" applyFill="1" applyAlignment="1" applyProtection="1">
      <alignment vertical="center" wrapText="1"/>
    </xf>
    <xf numFmtId="49" fontId="0" fillId="0" borderId="0" xfId="0" applyAlignment="1" applyProtection="1">
      <alignment vertical="center" wrapText="1"/>
    </xf>
    <xf numFmtId="49" fontId="24" fillId="0" borderId="0" xfId="0" applyFont="1" applyAlignment="1" applyProtection="1">
      <alignment vertical="center"/>
    </xf>
    <xf numFmtId="49" fontId="24" fillId="0" borderId="0" xfId="0" applyFont="1" applyAlignment="1" applyProtection="1">
      <alignment vertical="center" wrapText="1"/>
    </xf>
    <xf numFmtId="49" fontId="24" fillId="10" borderId="0" xfId="0" applyFont="1" applyFill="1" applyAlignment="1" applyProtection="1">
      <alignment vertical="center" wrapText="1"/>
    </xf>
    <xf numFmtId="49" fontId="22" fillId="9" borderId="0" xfId="0" applyFont="1" applyFill="1" applyAlignment="1">
      <alignment horizontal="center" vertical="top"/>
    </xf>
    <xf numFmtId="49" fontId="3" fillId="10" borderId="0" xfId="0" applyFont="1" applyFill="1" applyAlignment="1">
      <alignment horizontal="right"/>
    </xf>
    <xf numFmtId="49" fontId="25" fillId="0" borderId="0" xfId="25" applyNumberFormat="1" applyFont="1" applyBorder="1" applyAlignment="1" applyProtection="1">
      <alignment horizontal="center" vertical="center"/>
    </xf>
    <xf numFmtId="49" fontId="23" fillId="0" borderId="0" xfId="25" applyFont="1" applyBorder="1" applyAlignment="1" applyProtection="1">
      <alignment horizontal="center" vertical="center"/>
    </xf>
    <xf numFmtId="49" fontId="0" fillId="0" borderId="0" xfId="0" applyFont="1" applyFill="1" applyAlignment="1" applyProtection="1">
      <alignment vertical="center" wrapText="1"/>
    </xf>
    <xf numFmtId="49" fontId="0" fillId="0" borderId="0" xfId="0" applyFont="1" applyFill="1" applyBorder="1" applyAlignment="1" applyProtection="1">
      <alignment horizontal="right" vertical="center" wrapText="1"/>
    </xf>
    <xf numFmtId="49" fontId="0" fillId="0" borderId="0" xfId="0" applyFont="1" applyFill="1" applyBorder="1" applyAlignment="1" applyProtection="1">
      <alignment vertical="center" wrapText="1"/>
    </xf>
    <xf numFmtId="49" fontId="0" fillId="0" borderId="0" xfId="0" applyFont="1" applyAlignment="1" applyProtection="1">
      <alignment vertical="center" wrapText="1"/>
    </xf>
    <xf numFmtId="49" fontId="0" fillId="0" borderId="0" xfId="0" applyFont="1" applyAlignment="1">
      <alignment horizontal="right" vertical="top" indent="1"/>
    </xf>
    <xf numFmtId="49" fontId="2" fillId="0" borderId="0" xfId="0" applyFont="1" applyFill="1" applyBorder="1" applyAlignment="1" applyProtection="1">
      <alignment horizontal="right" vertical="center" wrapText="1" indent="1"/>
    </xf>
    <xf numFmtId="49" fontId="0" fillId="0" borderId="0" xfId="0" applyFont="1" applyFill="1" applyBorder="1" applyAlignment="1" applyProtection="1">
      <alignment horizontal="right" vertical="center" wrapText="1" indent="1"/>
    </xf>
    <xf numFmtId="49" fontId="4" fillId="0" borderId="0" xfId="0" applyFont="1" applyFill="1" applyBorder="1" applyAlignment="1" applyProtection="1">
      <alignment horizontal="right" vertical="center" wrapText="1" indent="1"/>
    </xf>
    <xf numFmtId="0" fontId="0" fillId="12" borderId="12" xfId="0" applyNumberFormat="1" applyFont="1" applyFill="1" applyBorder="1" applyAlignment="1" applyProtection="1">
      <alignment horizontal="right" vertical="center" wrapText="1" indent="1"/>
    </xf>
    <xf numFmtId="49" fontId="0" fillId="5" borderId="4" xfId="0" applyFill="1" applyBorder="1" applyAlignment="1" applyProtection="1">
      <alignment horizontal="center" vertical="center" wrapText="1"/>
    </xf>
    <xf numFmtId="0" fontId="0" fillId="0" borderId="0" xfId="26" applyNumberFormat="1" applyFont="1" applyAlignment="1" applyProtection="1">
      <alignment horizontal="left" vertical="top" wrapText="1"/>
    </xf>
    <xf numFmtId="49" fontId="1" fillId="0" borderId="0" xfId="26" applyProtection="1">
      <alignment vertical="top"/>
    </xf>
    <xf numFmtId="49" fontId="1" fillId="0" borderId="0" xfId="26" applyFont="1" applyProtection="1">
      <alignment vertical="top"/>
    </xf>
    <xf numFmtId="49" fontId="37" fillId="0" borderId="0" xfId="0" applyFont="1" applyFill="1" applyBorder="1" applyAlignment="1" applyProtection="1">
      <alignment vertical="center" wrapText="1"/>
    </xf>
    <xf numFmtId="49" fontId="0" fillId="5" borderId="8" xfId="0" applyFont="1" applyFill="1" applyBorder="1" applyAlignment="1" applyProtection="1">
      <alignment vertical="center" wrapText="1"/>
    </xf>
    <xf numFmtId="0" fontId="0" fillId="5" borderId="4" xfId="25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0" fillId="10" borderId="0" xfId="0" applyNumberFormat="1" applyFill="1" applyAlignment="1" applyProtection="1">
      <alignment horizontal="center" vertical="center"/>
    </xf>
    <xf numFmtId="0" fontId="0" fillId="0" borderId="4" xfId="27" applyFont="1" applyBorder="1" applyAlignment="1" applyProtection="1">
      <alignment horizontal="center" vertical="center" wrapText="1"/>
    </xf>
    <xf numFmtId="49" fontId="0" fillId="0" borderId="5" xfId="27" applyNumberFormat="1" applyFont="1" applyFill="1" applyBorder="1" applyAlignment="1" applyProtection="1">
      <alignment horizontal="left" vertical="center" wrapText="1" indent="1"/>
    </xf>
    <xf numFmtId="49" fontId="0" fillId="0" borderId="12" xfId="0" applyFont="1" applyFill="1" applyBorder="1" applyAlignment="1" applyProtection="1">
      <alignment horizontal="right" vertical="center" wrapText="1" inden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Font="1" applyAlignment="1">
      <alignment vertical="top" wrapText="1"/>
    </xf>
    <xf numFmtId="0" fontId="3" fillId="7" borderId="4" xfId="27" applyFont="1" applyFill="1" applyBorder="1" applyAlignment="1" applyProtection="1">
      <alignment horizontal="left" vertical="center" wrapText="1" indent="1"/>
      <protection locked="0"/>
    </xf>
    <xf numFmtId="49" fontId="0" fillId="0" borderId="4" xfId="27" applyNumberFormat="1" applyFont="1" applyFill="1" applyBorder="1" applyAlignment="1" applyProtection="1">
      <alignment horizontal="center" vertical="center" wrapText="1"/>
    </xf>
    <xf numFmtId="0" fontId="38" fillId="0" borderId="5" xfId="29" applyFont="1" applyBorder="1" applyAlignment="1" applyProtection="1">
      <alignment vertical="center" wrapText="1"/>
    </xf>
    <xf numFmtId="0" fontId="38" fillId="0" borderId="8" xfId="29" applyFont="1" applyBorder="1" applyAlignment="1" applyProtection="1">
      <alignment vertical="center" wrapText="1"/>
    </xf>
    <xf numFmtId="0" fontId="38" fillId="0" borderId="6" xfId="29" applyFont="1" applyBorder="1" applyAlignment="1" applyProtection="1">
      <alignment vertical="center" wrapText="1"/>
    </xf>
    <xf numFmtId="49" fontId="0" fillId="5" borderId="5" xfId="0" applyFill="1" applyBorder="1" applyAlignment="1" applyProtection="1">
      <alignment horizontal="center" vertical="center"/>
    </xf>
    <xf numFmtId="49" fontId="0" fillId="5" borderId="8" xfId="0" applyFont="1" applyFill="1" applyBorder="1" applyAlignment="1" applyProtection="1">
      <alignment horizontal="left" vertical="center" indent="1"/>
    </xf>
    <xf numFmtId="49" fontId="0" fillId="5" borderId="8" xfId="0" applyFill="1" applyBorder="1" applyAlignment="1" applyProtection="1">
      <alignment horizontal="center" vertical="center"/>
    </xf>
    <xf numFmtId="49" fontId="0" fillId="5" borderId="5" xfId="0" applyFont="1" applyFill="1" applyBorder="1" applyAlignment="1" applyProtection="1">
      <alignment horizontal="left" vertical="center" indent="1"/>
    </xf>
    <xf numFmtId="49" fontId="0" fillId="5" borderId="6" xfId="0" applyFont="1" applyFill="1" applyBorder="1" applyAlignment="1" applyProtection="1">
      <alignment horizontal="left" vertical="center" indent="1"/>
    </xf>
    <xf numFmtId="49" fontId="8" fillId="0" borderId="4" xfId="0" applyFont="1" applyFill="1" applyBorder="1" applyAlignment="1" applyProtection="1">
      <alignment horizontal="left" vertical="center" wrapText="1" indent="1"/>
    </xf>
    <xf numFmtId="49" fontId="0" fillId="8" borderId="4" xfId="0" applyFont="1" applyFill="1" applyBorder="1" applyAlignment="1" applyProtection="1">
      <alignment horizontal="left" vertical="center" wrapText="1" indent="1"/>
      <protection locked="0"/>
    </xf>
    <xf numFmtId="49" fontId="21" fillId="5" borderId="4" xfId="25" applyFont="1" applyFill="1" applyBorder="1" applyAlignment="1" applyProtection="1">
      <alignment horizontal="center" vertical="center" wrapText="1"/>
    </xf>
    <xf numFmtId="49" fontId="8" fillId="0" borderId="0" xfId="0" applyFont="1" applyFill="1" applyBorder="1" applyAlignment="1" applyProtection="1">
      <alignment vertical="center" wrapText="1"/>
    </xf>
    <xf numFmtId="0" fontId="0" fillId="0" borderId="0" xfId="0" applyNumberFormat="1" applyFont="1" applyAlignment="1">
      <alignment vertical="center" wrapText="1"/>
    </xf>
    <xf numFmtId="49" fontId="0" fillId="10" borderId="0" xfId="0" applyFont="1" applyFill="1" applyAlignment="1" applyProtection="1">
      <alignment vertical="center"/>
    </xf>
    <xf numFmtId="0" fontId="0" fillId="10" borderId="0" xfId="0" applyNumberFormat="1" applyFont="1" applyFill="1" applyAlignment="1" applyProtection="1">
      <alignment horizontal="center" vertical="center"/>
    </xf>
    <xf numFmtId="0" fontId="0" fillId="10" borderId="0" xfId="0" applyNumberFormat="1" applyFont="1" applyFill="1" applyAlignment="1">
      <alignment horizontal="right" vertical="center"/>
    </xf>
    <xf numFmtId="49" fontId="15" fillId="10" borderId="0" xfId="0" applyNumberFormat="1" applyFont="1" applyFill="1" applyAlignment="1">
      <alignment horizontal="right" vertical="center"/>
    </xf>
    <xf numFmtId="49" fontId="0" fillId="10" borderId="0" xfId="0" applyFont="1" applyFill="1" applyAlignment="1">
      <alignment horizontal="right" vertical="center"/>
    </xf>
    <xf numFmtId="49" fontId="3" fillId="10" borderId="0" xfId="0" applyNumberFormat="1" applyFont="1" applyFill="1" applyAlignment="1">
      <alignment horizontal="right" vertical="center"/>
    </xf>
    <xf numFmtId="49" fontId="39" fillId="0" borderId="4" xfId="0" applyFont="1" applyFill="1" applyBorder="1" applyAlignment="1" applyProtection="1">
      <alignment horizontal="center" vertical="center" wrapText="1"/>
    </xf>
    <xf numFmtId="166" fontId="3" fillId="6" borderId="4" xfId="27" applyNumberFormat="1" applyFont="1" applyFill="1" applyBorder="1" applyAlignment="1" applyProtection="1">
      <alignment horizontal="right" vertical="center"/>
    </xf>
    <xf numFmtId="4" fontId="3" fillId="6" borderId="4" xfId="27" applyNumberFormat="1" applyFont="1" applyFill="1" applyBorder="1" applyAlignment="1" applyProtection="1">
      <alignment horizontal="right" vertical="center"/>
    </xf>
    <xf numFmtId="49" fontId="0" fillId="0" borderId="0" xfId="26" applyFont="1" applyProtection="1">
      <alignment vertical="top"/>
    </xf>
    <xf numFmtId="0" fontId="3" fillId="6" borderId="4" xfId="27" applyFont="1" applyFill="1" applyBorder="1" applyAlignment="1" applyProtection="1">
      <alignment horizontal="left" vertical="center" wrapText="1" indent="1"/>
    </xf>
    <xf numFmtId="49" fontId="0" fillId="10" borderId="0" xfId="0" applyFill="1" applyAlignment="1" applyProtection="1">
      <alignment vertical="center"/>
    </xf>
    <xf numFmtId="49" fontId="0" fillId="4" borderId="4" xfId="0" applyFont="1" applyFill="1" applyBorder="1" applyAlignment="1" applyProtection="1">
      <alignment horizontal="left" vertical="center" wrapText="1" indent="1"/>
    </xf>
    <xf numFmtId="49" fontId="0" fillId="4" borderId="4" xfId="0" applyNumberFormat="1" applyFont="1" applyFill="1" applyBorder="1" applyAlignment="1" applyProtection="1">
      <alignment horizontal="left" vertical="center" indent="1"/>
    </xf>
    <xf numFmtId="0" fontId="0" fillId="4" borderId="4" xfId="0" applyNumberFormat="1" applyFont="1" applyFill="1" applyBorder="1" applyAlignment="1" applyProtection="1">
      <alignment horizontal="left" vertical="center" indent="1"/>
    </xf>
    <xf numFmtId="0" fontId="3" fillId="4" borderId="4" xfId="27" applyNumberFormat="1" applyFont="1" applyFill="1" applyBorder="1" applyAlignment="1" applyProtection="1">
      <alignment horizontal="right" vertical="center" wrapText="1"/>
    </xf>
    <xf numFmtId="49" fontId="3" fillId="5" borderId="4" xfId="0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vertical="center" wrapText="1"/>
    </xf>
    <xf numFmtId="49" fontId="44" fillId="0" borderId="0" xfId="0" applyFont="1" applyFill="1" applyAlignment="1" applyProtection="1">
      <alignment vertical="center" wrapText="1"/>
    </xf>
    <xf numFmtId="49" fontId="44" fillId="0" borderId="0" xfId="0" applyFont="1" applyAlignment="1" applyProtection="1">
      <alignment vertical="center" wrapText="1"/>
    </xf>
    <xf numFmtId="0" fontId="0" fillId="0" borderId="4" xfId="27" applyNumberFormat="1" applyFont="1" applyBorder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4" fontId="3" fillId="13" borderId="4" xfId="27" applyNumberFormat="1" applyFont="1" applyFill="1" applyBorder="1" applyAlignment="1" applyProtection="1">
      <alignment horizontal="right" vertical="center" wrapText="1"/>
    </xf>
    <xf numFmtId="0" fontId="1" fillId="13" borderId="4" xfId="27" applyFont="1" applyFill="1" applyBorder="1" applyAlignment="1" applyProtection="1">
      <alignment horizontal="center" vertical="center" textRotation="90" wrapText="1"/>
    </xf>
    <xf numFmtId="4" fontId="3" fillId="13" borderId="4" xfId="27" applyNumberFormat="1" applyFont="1" applyFill="1" applyBorder="1" applyAlignment="1" applyProtection="1">
      <alignment horizontal="right" vertical="center"/>
    </xf>
    <xf numFmtId="49" fontId="0" fillId="4" borderId="4" xfId="0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indent="1"/>
    </xf>
    <xf numFmtId="49" fontId="0" fillId="8" borderId="4" xfId="0" applyFill="1" applyBorder="1" applyAlignment="1" applyProtection="1">
      <alignment horizontal="left" vertical="center" wrapText="1" indent="1"/>
      <protection locked="0"/>
    </xf>
    <xf numFmtId="49" fontId="21" fillId="0" borderId="4" xfId="25" applyFill="1" applyBorder="1" applyAlignment="1" applyProtection="1">
      <alignment horizontal="center" vertical="center" wrapText="1"/>
    </xf>
    <xf numFmtId="49" fontId="42" fillId="0" borderId="0" xfId="0" quotePrefix="1" applyFont="1" applyFill="1" applyAlignment="1" applyProtection="1">
      <alignment horizontal="left" vertical="center" indent="3"/>
    </xf>
    <xf numFmtId="0" fontId="44" fillId="0" borderId="0" xfId="0" applyNumberFormat="1" applyFont="1" applyFill="1" applyBorder="1" applyAlignment="1" applyProtection="1">
      <alignment horizontal="center" vertical="center"/>
    </xf>
    <xf numFmtId="49" fontId="44" fillId="0" borderId="0" xfId="0" applyFont="1" applyFill="1" applyBorder="1" applyAlignment="1" applyProtection="1">
      <alignment vertical="center" wrapText="1"/>
    </xf>
    <xf numFmtId="49" fontId="44" fillId="0" borderId="0" xfId="0" applyFont="1" applyBorder="1" applyAlignment="1" applyProtection="1">
      <alignment vertical="center" wrapText="1"/>
    </xf>
    <xf numFmtId="49" fontId="0" fillId="7" borderId="4" xfId="0" applyFont="1" applyFill="1" applyBorder="1" applyAlignment="1" applyProtection="1">
      <alignment horizontal="left" vertical="center" wrapText="1" indent="1"/>
      <protection locked="0"/>
    </xf>
    <xf numFmtId="4" fontId="3" fillId="6" borderId="4" xfId="27" applyNumberFormat="1" applyFont="1" applyFill="1" applyBorder="1" applyAlignment="1" applyProtection="1">
      <alignment horizontal="right" vertical="center" wrapText="1"/>
    </xf>
    <xf numFmtId="166" fontId="3" fillId="4" borderId="4" xfId="27" applyNumberFormat="1" applyFont="1" applyFill="1" applyBorder="1" applyAlignment="1" applyProtection="1">
      <alignment horizontal="right" vertical="center" wrapText="1"/>
    </xf>
    <xf numFmtId="166" fontId="3" fillId="6" borderId="4" xfId="27" applyNumberFormat="1" applyFont="1" applyFill="1" applyBorder="1" applyAlignment="1" applyProtection="1">
      <alignment horizontal="right" vertical="center" wrapText="1"/>
    </xf>
    <xf numFmtId="49" fontId="3" fillId="0" borderId="8" xfId="0" applyFont="1" applyFill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49" fontId="1" fillId="0" borderId="22" xfId="0" applyFont="1" applyFill="1" applyBorder="1" applyAlignment="1" applyProtection="1">
      <alignment horizontal="center" vertical="center" wrapText="1"/>
    </xf>
    <xf numFmtId="49" fontId="23" fillId="0" borderId="9" xfId="25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left" vertical="center" wrapText="1"/>
    </xf>
    <xf numFmtId="49" fontId="1" fillId="0" borderId="9" xfId="0" applyFont="1" applyBorder="1" applyAlignment="1" applyProtection="1">
      <alignment horizontal="center" vertical="center" wrapText="1"/>
    </xf>
    <xf numFmtId="49" fontId="21" fillId="5" borderId="4" xfId="25" applyFill="1" applyBorder="1" applyAlignment="1" applyProtection="1">
      <alignment horizontal="center" vertical="center" wrapText="1"/>
    </xf>
    <xf numFmtId="49" fontId="10" fillId="0" borderId="4" xfId="0" applyFont="1" applyFill="1" applyBorder="1" applyAlignment="1" applyProtection="1">
      <alignment horizontal="right" vertical="center" wrapText="1" indent="1"/>
    </xf>
    <xf numFmtId="49" fontId="10" fillId="7" borderId="4" xfId="0" applyFont="1" applyFill="1" applyBorder="1" applyAlignment="1" applyProtection="1">
      <alignment horizontal="left" vertical="center" wrapText="1" indent="1"/>
      <protection locked="0"/>
    </xf>
    <xf numFmtId="49" fontId="10" fillId="0" borderId="0" xfId="0" applyFont="1" applyFill="1" applyBorder="1" applyAlignment="1" applyProtection="1">
      <alignment horizontal="left" wrapText="1"/>
    </xf>
    <xf numFmtId="49" fontId="4" fillId="0" borderId="0" xfId="0" applyFont="1" applyFill="1" applyBorder="1" applyAlignment="1" applyProtection="1">
      <alignment horizontal="right" vertical="center" wrapText="1" indent="1"/>
    </xf>
    <xf numFmtId="49" fontId="21" fillId="0" borderId="0" xfId="25" applyNumberFormat="1" applyFill="1" applyBorder="1" applyAlignment="1" applyProtection="1">
      <alignment horizontal="left" vertical="center" wrapText="1" indent="1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49" fontId="21" fillId="0" borderId="0" xfId="25" applyNumberFormat="1" applyFill="1" applyBorder="1" applyAlignment="1" applyProtection="1">
      <alignment horizontal="left" vertical="top" wrapText="1" indent="1"/>
    </xf>
    <xf numFmtId="49" fontId="0" fillId="7" borderId="5" xfId="0" applyFill="1" applyBorder="1" applyAlignment="1" applyProtection="1">
      <alignment horizontal="left" vertical="center" indent="1"/>
      <protection locked="0"/>
    </xf>
    <xf numFmtId="49" fontId="0" fillId="7" borderId="8" xfId="0" applyFill="1" applyBorder="1" applyAlignment="1" applyProtection="1">
      <alignment horizontal="left" vertical="center" indent="1"/>
      <protection locked="0"/>
    </xf>
    <xf numFmtId="49" fontId="0" fillId="7" borderId="6" xfId="0" applyFill="1" applyBorder="1" applyAlignment="1" applyProtection="1">
      <alignment horizontal="left" vertical="center" indent="1"/>
      <protection locked="0"/>
    </xf>
    <xf numFmtId="0" fontId="10" fillId="0" borderId="0" xfId="0" applyNumberFormat="1" applyFont="1" applyFill="1" applyBorder="1" applyAlignment="1" applyProtection="1">
      <alignment horizontal="justify" vertical="top" wrapText="1"/>
    </xf>
    <xf numFmtId="49" fontId="10" fillId="0" borderId="13" xfId="0" applyFont="1" applyFill="1" applyBorder="1" applyAlignment="1" applyProtection="1">
      <alignment vertical="center" wrapText="1"/>
    </xf>
    <xf numFmtId="49" fontId="10" fillId="0" borderId="0" xfId="0" applyFont="1" applyFill="1" applyBorder="1" applyAlignment="1" applyProtection="1">
      <alignment vertical="center" wrapText="1"/>
    </xf>
    <xf numFmtId="49" fontId="10" fillId="0" borderId="13" xfId="0" applyFont="1" applyFill="1" applyBorder="1" applyAlignment="1" applyProtection="1">
      <alignment horizontal="left" vertical="center" wrapText="1"/>
    </xf>
    <xf numFmtId="49" fontId="10" fillId="0" borderId="0" xfId="0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4" fillId="6" borderId="14" xfId="0" applyNumberFormat="1" applyFont="1" applyFill="1" applyBorder="1" applyAlignment="1">
      <alignment horizontal="center" vertical="center" wrapText="1"/>
    </xf>
    <xf numFmtId="0" fontId="4" fillId="6" borderId="15" xfId="0" applyNumberFormat="1" applyFont="1" applyFill="1" applyBorder="1" applyAlignment="1">
      <alignment horizontal="center"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49" fontId="4" fillId="0" borderId="0" xfId="0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 indent="1"/>
    </xf>
    <xf numFmtId="49" fontId="10" fillId="0" borderId="0" xfId="0" applyFont="1" applyFill="1" applyBorder="1" applyAlignment="1" applyProtection="1">
      <alignment horizontal="justify" vertical="justify" wrapText="1"/>
    </xf>
    <xf numFmtId="0" fontId="8" fillId="12" borderId="4" xfId="0" applyNumberFormat="1" applyFont="1" applyFill="1" applyBorder="1" applyAlignment="1" applyProtection="1">
      <alignment horizontal="right" vertical="center" wrapText="1" indent="1"/>
    </xf>
    <xf numFmtId="0" fontId="0" fillId="12" borderId="12" xfId="0" applyNumberFormat="1" applyFont="1" applyFill="1" applyBorder="1" applyAlignment="1" applyProtection="1">
      <alignment horizontal="right" vertical="center" wrapText="1" indent="1"/>
    </xf>
    <xf numFmtId="49" fontId="0" fillId="12" borderId="12" xfId="0" applyFont="1" applyFill="1" applyBorder="1" applyAlignment="1" applyProtection="1">
      <alignment horizontal="right" vertical="center" wrapText="1" indent="1"/>
    </xf>
    <xf numFmtId="0" fontId="0" fillId="12" borderId="12" xfId="0" applyNumberFormat="1" applyFill="1" applyBorder="1" applyAlignment="1" applyProtection="1">
      <alignment horizontal="right" vertical="center" wrapText="1" indent="1"/>
    </xf>
    <xf numFmtId="49" fontId="0" fillId="0" borderId="12" xfId="0" applyFont="1" applyFill="1" applyBorder="1" applyAlignment="1" applyProtection="1">
      <alignment horizontal="right" vertical="center" wrapText="1" indent="1"/>
    </xf>
    <xf numFmtId="49" fontId="0" fillId="0" borderId="0" xfId="0" applyNumberFormat="1" applyFont="1" applyFill="1" applyBorder="1" applyAlignment="1" applyProtection="1">
      <alignment horizontal="left" vertical="center" wrapText="1" indent="7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49" fontId="4" fillId="12" borderId="6" xfId="0" applyFont="1" applyFill="1" applyBorder="1" applyAlignment="1" applyProtection="1">
      <alignment horizontal="center" vertical="center"/>
    </xf>
    <xf numFmtId="49" fontId="4" fillId="12" borderId="4" xfId="0" applyFont="1" applyFill="1" applyBorder="1" applyAlignment="1" applyProtection="1">
      <alignment horizontal="center" vertical="center"/>
    </xf>
    <xf numFmtId="49" fontId="4" fillId="12" borderId="5" xfId="0" applyFont="1" applyFill="1" applyBorder="1" applyAlignment="1" applyProtection="1">
      <alignment horizontal="center" vertical="center"/>
    </xf>
    <xf numFmtId="49" fontId="0" fillId="0" borderId="17" xfId="0" applyFill="1" applyBorder="1" applyAlignment="1" applyProtection="1">
      <alignment horizontal="right" vertical="center" wrapText="1" indent="1"/>
    </xf>
    <xf numFmtId="49" fontId="0" fillId="0" borderId="18" xfId="0" applyFont="1" applyFill="1" applyBorder="1" applyAlignment="1" applyProtection="1">
      <alignment horizontal="right" vertical="center" wrapText="1" indent="1"/>
    </xf>
    <xf numFmtId="49" fontId="36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17" xfId="0" applyFont="1" applyFill="1" applyBorder="1" applyAlignment="1" applyProtection="1">
      <alignment horizontal="right" vertical="center" wrapText="1" indent="1"/>
    </xf>
    <xf numFmtId="49" fontId="43" fillId="0" borderId="0" xfId="0" applyNumberFormat="1" applyFont="1" applyFill="1" applyBorder="1" applyAlignment="1" applyProtection="1">
      <alignment horizontal="left" vertical="center" wrapText="1" indent="7"/>
    </xf>
    <xf numFmtId="0" fontId="0" fillId="0" borderId="22" xfId="27" applyFont="1" applyBorder="1" applyAlignment="1" applyProtection="1">
      <alignment horizontal="center" vertical="center" wrapText="1"/>
    </xf>
    <xf numFmtId="0" fontId="0" fillId="0" borderId="24" xfId="27" applyFont="1" applyBorder="1" applyAlignment="1" applyProtection="1">
      <alignment horizontal="center" vertical="center" wrapText="1"/>
    </xf>
    <xf numFmtId="0" fontId="1" fillId="0" borderId="22" xfId="27" applyFont="1" applyBorder="1" applyAlignment="1" applyProtection="1">
      <alignment horizontal="center" vertical="center" wrapText="1"/>
    </xf>
    <xf numFmtId="0" fontId="1" fillId="0" borderId="23" xfId="27" applyFont="1" applyBorder="1" applyAlignment="1" applyProtection="1">
      <alignment horizontal="center" vertical="center" wrapText="1"/>
    </xf>
    <xf numFmtId="0" fontId="1" fillId="0" borderId="24" xfId="27" applyFont="1" applyBorder="1" applyAlignment="1" applyProtection="1">
      <alignment horizontal="center" vertical="center" wrapText="1"/>
    </xf>
    <xf numFmtId="0" fontId="0" fillId="0" borderId="22" xfId="27" applyFont="1" applyBorder="1" applyAlignment="1" applyProtection="1">
      <alignment horizontal="center" vertical="center" textRotation="90" wrapText="1"/>
    </xf>
    <xf numFmtId="0" fontId="0" fillId="0" borderId="23" xfId="27" applyFont="1" applyBorder="1" applyAlignment="1" applyProtection="1">
      <alignment horizontal="center" vertical="center" textRotation="90" wrapText="1"/>
    </xf>
    <xf numFmtId="0" fontId="0" fillId="0" borderId="24" xfId="27" applyFont="1" applyBorder="1" applyAlignment="1" applyProtection="1">
      <alignment horizontal="center" vertical="center" textRotation="90" wrapText="1"/>
    </xf>
    <xf numFmtId="0" fontId="3" fillId="0" borderId="3" xfId="29" applyNumberFormat="1" applyFont="1" applyBorder="1" applyAlignment="1" applyProtection="1">
      <alignment horizontal="center" vertical="center"/>
    </xf>
    <xf numFmtId="0" fontId="1" fillId="0" borderId="4" xfId="27" applyFont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3" fillId="0" borderId="0" xfId="29" applyFont="1" applyBorder="1" applyAlignment="1" applyProtection="1">
      <alignment horizontal="center" vertical="center"/>
    </xf>
    <xf numFmtId="0" fontId="0" fillId="5" borderId="24" xfId="0" applyNumberFormat="1" applyFill="1" applyBorder="1" applyAlignment="1" applyProtection="1">
      <alignment horizontal="center" vertical="center" wrapText="1"/>
    </xf>
    <xf numFmtId="0" fontId="1" fillId="5" borderId="24" xfId="0" applyNumberFormat="1" applyFont="1" applyFill="1" applyBorder="1" applyAlignment="1" applyProtection="1">
      <alignment horizontal="center" vertical="center" wrapText="1"/>
    </xf>
    <xf numFmtId="0" fontId="0" fillId="0" borderId="4" xfId="27" applyFont="1" applyBorder="1" applyAlignment="1" applyProtection="1">
      <alignment horizontal="center" vertical="center" wrapText="1"/>
    </xf>
    <xf numFmtId="0" fontId="1" fillId="0" borderId="5" xfId="27" applyFont="1" applyBorder="1" applyAlignment="1" applyProtection="1">
      <alignment horizontal="center" vertical="center" wrapText="1"/>
    </xf>
    <xf numFmtId="0" fontId="1" fillId="0" borderId="6" xfId="27" applyFont="1" applyBorder="1" applyAlignment="1" applyProtection="1">
      <alignment horizontal="center" vertical="center" wrapText="1"/>
    </xf>
    <xf numFmtId="0" fontId="3" fillId="0" borderId="0" xfId="29" applyFont="1" applyAlignment="1" applyProtection="1">
      <alignment horizontal="center" vertical="center"/>
    </xf>
    <xf numFmtId="0" fontId="3" fillId="0" borderId="2" xfId="29" applyFont="1" applyBorder="1" applyAlignment="1" applyProtection="1">
      <alignment horizontal="center" vertical="center"/>
    </xf>
    <xf numFmtId="49" fontId="0" fillId="5" borderId="5" xfId="0" applyFont="1" applyFill="1" applyBorder="1" applyAlignment="1" applyProtection="1">
      <alignment horizontal="left" vertical="center" indent="1"/>
    </xf>
    <xf numFmtId="49" fontId="0" fillId="5" borderId="6" xfId="0" applyFont="1" applyFill="1" applyBorder="1" applyAlignment="1" applyProtection="1">
      <alignment horizontal="left" vertical="center" indent="1"/>
    </xf>
    <xf numFmtId="49" fontId="0" fillId="5" borderId="8" xfId="0" applyFill="1" applyBorder="1" applyAlignment="1" applyProtection="1">
      <alignment horizontal="left" vertical="center" wrapText="1" indent="1"/>
    </xf>
    <xf numFmtId="49" fontId="0" fillId="5" borderId="6" xfId="0" applyFill="1" applyBorder="1" applyAlignment="1" applyProtection="1">
      <alignment horizontal="left" vertical="center" wrapText="1" indent="1"/>
    </xf>
    <xf numFmtId="0" fontId="1" fillId="0" borderId="23" xfId="27" applyFont="1" applyBorder="1" applyAlignment="1" applyProtection="1">
      <alignment horizontal="center" vertical="center" textRotation="90" wrapText="1"/>
    </xf>
    <xf numFmtId="0" fontId="1" fillId="0" borderId="24" xfId="27" applyFont="1" applyBorder="1" applyAlignment="1" applyProtection="1">
      <alignment horizontal="center" vertical="center" textRotation="90" wrapText="1"/>
    </xf>
    <xf numFmtId="49" fontId="45" fillId="14" borderId="4" xfId="0" applyFont="1" applyFill="1" applyBorder="1" applyAlignment="1" applyProtection="1">
      <alignment horizontal="center" vertical="top" textRotation="90" wrapText="1"/>
    </xf>
    <xf numFmtId="49" fontId="45" fillId="15" borderId="4" xfId="0" applyFont="1" applyFill="1" applyBorder="1" applyAlignment="1" applyProtection="1">
      <alignment horizontal="center" vertical="top" textRotation="90" wrapText="1"/>
    </xf>
    <xf numFmtId="0" fontId="1" fillId="0" borderId="25" xfId="27" applyFont="1" applyBorder="1" applyAlignment="1" applyProtection="1">
      <alignment horizontal="center" vertical="center" wrapText="1"/>
    </xf>
    <xf numFmtId="0" fontId="1" fillId="0" borderId="19" xfId="27" applyFont="1" applyBorder="1" applyAlignment="1" applyProtection="1">
      <alignment horizontal="center" vertical="center" wrapText="1"/>
    </xf>
    <xf numFmtId="0" fontId="1" fillId="0" borderId="26" xfId="27" applyFont="1" applyBorder="1" applyAlignment="1" applyProtection="1">
      <alignment horizontal="center" vertical="center" wrapText="1"/>
    </xf>
    <xf numFmtId="0" fontId="1" fillId="0" borderId="20" xfId="27" applyFont="1" applyBorder="1" applyAlignment="1" applyProtection="1">
      <alignment horizontal="center" vertical="center" wrapText="1"/>
    </xf>
    <xf numFmtId="0" fontId="1" fillId="0" borderId="27" xfId="27" applyFont="1" applyBorder="1" applyAlignment="1" applyProtection="1">
      <alignment horizontal="center" vertical="center" wrapText="1"/>
    </xf>
    <xf numFmtId="0" fontId="1" fillId="0" borderId="21" xfId="27" applyFont="1" applyBorder="1" applyAlignment="1" applyProtection="1">
      <alignment horizontal="center" vertical="center" wrapText="1"/>
    </xf>
    <xf numFmtId="49" fontId="45" fillId="16" borderId="4" xfId="0" applyFont="1" applyFill="1" applyBorder="1" applyAlignment="1" applyProtection="1">
      <alignment horizontal="center" vertical="top" textRotation="90" wrapText="1"/>
    </xf>
    <xf numFmtId="0" fontId="0" fillId="5" borderId="23" xfId="0" applyNumberFormat="1" applyFill="1" applyBorder="1" applyAlignment="1" applyProtection="1">
      <alignment horizontal="center" vertical="center" wrapText="1"/>
    </xf>
    <xf numFmtId="49" fontId="0" fillId="0" borderId="23" xfId="0" applyBorder="1">
      <alignment vertical="top"/>
    </xf>
    <xf numFmtId="49" fontId="0" fillId="0" borderId="24" xfId="0" applyBorder="1">
      <alignment vertical="top"/>
    </xf>
    <xf numFmtId="0" fontId="3" fillId="0" borderId="0" xfId="29" applyFont="1" applyFill="1" applyBorder="1" applyAlignment="1" applyProtection="1">
      <alignment horizontal="left" vertical="center" wrapText="1" indent="1"/>
    </xf>
    <xf numFmtId="0" fontId="41" fillId="0" borderId="6" xfId="29" applyFont="1" applyFill="1" applyBorder="1" applyAlignment="1" applyProtection="1">
      <alignment horizontal="left" vertical="center" indent="4"/>
    </xf>
    <xf numFmtId="0" fontId="41" fillId="0" borderId="4" xfId="29" applyFont="1" applyFill="1" applyBorder="1" applyAlignment="1" applyProtection="1">
      <alignment horizontal="left" vertical="center" indent="4"/>
    </xf>
    <xf numFmtId="0" fontId="41" fillId="0" borderId="5" xfId="29" applyFont="1" applyFill="1" applyBorder="1" applyAlignment="1" applyProtection="1">
      <alignment horizontal="left" vertical="center" indent="4"/>
    </xf>
    <xf numFmtId="0" fontId="1" fillId="0" borderId="0" xfId="29" applyFont="1" applyBorder="1" applyAlignment="1" applyProtection="1">
      <alignment horizontal="center" vertical="center"/>
    </xf>
    <xf numFmtId="0" fontId="0" fillId="0" borderId="25" xfId="27" applyFont="1" applyBorder="1" applyAlignment="1" applyProtection="1">
      <alignment horizontal="center" vertical="center" textRotation="90" wrapText="1"/>
    </xf>
    <xf numFmtId="0" fontId="1" fillId="0" borderId="26" xfId="27" applyFont="1" applyBorder="1" applyAlignment="1" applyProtection="1">
      <alignment horizontal="center" vertical="center" textRotation="90" wrapText="1"/>
    </xf>
    <xf numFmtId="0" fontId="1" fillId="0" borderId="27" xfId="27" applyFont="1" applyBorder="1" applyAlignment="1" applyProtection="1">
      <alignment horizontal="center" vertical="center" textRotation="90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0" borderId="19" xfId="27" applyFont="1" applyBorder="1" applyAlignment="1" applyProtection="1">
      <alignment horizontal="center" vertical="center" textRotation="90" wrapText="1"/>
    </xf>
    <xf numFmtId="0" fontId="1" fillId="0" borderId="20" xfId="27" applyFont="1" applyBorder="1" applyAlignment="1" applyProtection="1">
      <alignment horizontal="center" vertical="center" textRotation="90" wrapText="1"/>
    </xf>
    <xf numFmtId="0" fontId="1" fillId="0" borderId="21" xfId="27" applyFont="1" applyBorder="1" applyAlignment="1" applyProtection="1">
      <alignment horizontal="center" vertical="center" textRotation="90" wrapText="1"/>
    </xf>
    <xf numFmtId="49" fontId="9" fillId="0" borderId="8" xfId="0" applyFont="1" applyFill="1" applyBorder="1" applyAlignment="1" applyProtection="1">
      <alignment horizontal="center" vertical="center"/>
    </xf>
    <xf numFmtId="49" fontId="0" fillId="3" borderId="4" xfId="0" applyFill="1" applyBorder="1" applyAlignment="1" applyProtection="1">
      <alignment horizontal="center" vertical="top"/>
    </xf>
  </cellXfs>
  <cellStyles count="70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47" builtinId="30" hidden="1"/>
    <cellStyle name="20% — акцент2" xfId="51" builtinId="34" hidden="1"/>
    <cellStyle name="20% — акцент3" xfId="55" builtinId="38" hidden="1"/>
    <cellStyle name="20% — акцент4" xfId="59" builtinId="42" hidden="1"/>
    <cellStyle name="20% — акцент5" xfId="63" builtinId="46" hidden="1"/>
    <cellStyle name="20% — акцент6" xfId="67" builtinId="50" hidden="1"/>
    <cellStyle name="40% — акцент1" xfId="48" builtinId="31" hidden="1"/>
    <cellStyle name="40% — акцент2" xfId="52" builtinId="35" hidden="1"/>
    <cellStyle name="40% — акцент3" xfId="56" builtinId="39" hidden="1"/>
    <cellStyle name="40% — акцент4" xfId="60" builtinId="43" hidden="1"/>
    <cellStyle name="40% — акцент5" xfId="64" builtinId="47" hidden="1"/>
    <cellStyle name="40% — акцент6" xfId="68" builtinId="51" hidden="1"/>
    <cellStyle name="60% — акцент1" xfId="49" builtinId="32" hidden="1"/>
    <cellStyle name="60% — акцент2" xfId="53" builtinId="36" hidden="1"/>
    <cellStyle name="60% — акцент3" xfId="57" builtinId="40" hidden="1"/>
    <cellStyle name="60% — акцент4" xfId="61" builtinId="44" hidden="1"/>
    <cellStyle name="60% — акцент5" xfId="65" builtinId="48" hidden="1"/>
    <cellStyle name="60% — акцент6" xfId="69" builtinId="52" hidden="1"/>
    <cellStyle name="Currency [0]" xfId="16" xr:uid="{00000000-0005-0000-0000-000021000000}"/>
    <cellStyle name="Currency2" xfId="17" xr:uid="{00000000-0005-0000-0000-000022000000}"/>
    <cellStyle name="Followed Hyperlink" xfId="18" xr:uid="{00000000-0005-0000-0000-000023000000}"/>
    <cellStyle name="Hyperlink" xfId="19" xr:uid="{00000000-0005-0000-0000-000024000000}"/>
    <cellStyle name="normal" xfId="20" xr:uid="{00000000-0005-0000-0000-000025000000}"/>
    <cellStyle name="Normal1" xfId="21" xr:uid="{00000000-0005-0000-0000-000026000000}"/>
    <cellStyle name="Normal2" xfId="22" xr:uid="{00000000-0005-0000-0000-000027000000}"/>
    <cellStyle name="Percent1" xfId="23" xr:uid="{00000000-0005-0000-0000-000028000000}"/>
    <cellStyle name="Акцент1" xfId="46" builtinId="29" hidden="1"/>
    <cellStyle name="Акцент2" xfId="50" builtinId="33" hidden="1"/>
    <cellStyle name="Акцент3" xfId="54" builtinId="37" hidden="1"/>
    <cellStyle name="Акцент4" xfId="58" builtinId="41" hidden="1"/>
    <cellStyle name="Акцент5" xfId="62" builtinId="45" hidden="1"/>
    <cellStyle name="Акцент6" xfId="66" builtinId="49" hidden="1"/>
    <cellStyle name="Ввод " xfId="24" builtinId="20" customBuiltin="1"/>
    <cellStyle name="Вывод" xfId="38" builtinId="21" hidden="1"/>
    <cellStyle name="Вычисление" xfId="39" builtinId="22" hidden="1"/>
    <cellStyle name="Гиперссылка" xfId="25" builtinId="8"/>
    <cellStyle name="Заголовок 1" xfId="31" builtinId="16" hidden="1"/>
    <cellStyle name="Заголовок 2" xfId="32" builtinId="17" hidden="1"/>
    <cellStyle name="Заголовок 3" xfId="33" builtinId="18" hidden="1"/>
    <cellStyle name="Заголовок 4" xfId="34" builtinId="19" hidden="1"/>
    <cellStyle name="Итог" xfId="45" builtinId="25" hidden="1"/>
    <cellStyle name="Контрольная ячейка" xfId="41" builtinId="23" hidden="1"/>
    <cellStyle name="Название" xfId="30" builtinId="15" hidden="1"/>
    <cellStyle name="Нейтральный" xfId="37" builtinId="28" hidden="1"/>
    <cellStyle name="Обычный" xfId="0" builtinId="0"/>
    <cellStyle name="Обычный 10" xfId="26" xr:uid="{00000000-0005-0000-0000-00003C000000}"/>
    <cellStyle name="Обычный_Полезный отпуск теплоэнергии в горячей воде" xfId="27" xr:uid="{00000000-0005-0000-0000-00003D000000}"/>
    <cellStyle name="Обычный_Полезный отпуск электроэнергии и мощности, реализуемой по нерегулируемым ценам" xfId="28" xr:uid="{00000000-0005-0000-0000-00003E000000}"/>
    <cellStyle name="Обычный_Полезный отпуск электроэнергии и мощности, реализуемой по регулируемым ценам" xfId="29" xr:uid="{00000000-0005-0000-0000-00003F000000}"/>
    <cellStyle name="Плохой" xfId="36" builtinId="27" hidden="1"/>
    <cellStyle name="Пояснение" xfId="44" builtinId="53" hidden="1"/>
    <cellStyle name="Примечание" xfId="43" builtinId="10" hidden="1"/>
    <cellStyle name="Связанная ячейка" xfId="40" builtinId="24" hidden="1"/>
    <cellStyle name="Текст предупреждения" xfId="42" builtinId="11" hidden="1"/>
    <cellStyle name="Хороший" xfId="35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EAEBEE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5" Type="http://schemas.openxmlformats.org/officeDocument/2006/relationships/image" Target="../media/image31.png"/><Relationship Id="rId4" Type="http://schemas.openxmlformats.org/officeDocument/2006/relationships/image" Target="../media/image30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png"/><Relationship Id="rId7" Type="http://schemas.openxmlformats.org/officeDocument/2006/relationships/image" Target="../media/image31.png"/><Relationship Id="rId2" Type="http://schemas.openxmlformats.org/officeDocument/2006/relationships/image" Target="../media/image33.png"/><Relationship Id="rId1" Type="http://schemas.openxmlformats.org/officeDocument/2006/relationships/image" Target="../media/image32.png"/><Relationship Id="rId6" Type="http://schemas.openxmlformats.org/officeDocument/2006/relationships/image" Target="../media/image37.png"/><Relationship Id="rId5" Type="http://schemas.openxmlformats.org/officeDocument/2006/relationships/image" Target="../media/image36.png"/><Relationship Id="rId4" Type="http://schemas.openxmlformats.org/officeDocument/2006/relationships/image" Target="../media/image3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425450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545547" name="InstrBlock_8">
          <a:extLst>
            <a:ext uri="{FF2B5EF4-FFF2-40B4-BE49-F238E27FC236}">
              <a16:creationId xmlns:a16="http://schemas.microsoft.com/office/drawing/2014/main" id="{00000000-0008-0000-0000-00004B951700}"/>
            </a:ext>
          </a:extLst>
        </xdr:cNvPr>
        <xdr:cNvSpPr txBox="1">
          <a:spLocks noChangeArrowheads="1"/>
        </xdr:cNvSpPr>
      </xdr:nvSpPr>
      <xdr:spPr bwMode="auto">
        <a:xfrm>
          <a:off x="219075" y="42926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152400</xdr:rowOff>
    </xdr:from>
    <xdr:to>
      <xdr:col>3</xdr:col>
      <xdr:colOff>0</xdr:colOff>
      <xdr:row>18</xdr:row>
      <xdr:rowOff>425450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290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69850</xdr:rowOff>
    </xdr:from>
    <xdr:to>
      <xdr:col>3</xdr:col>
      <xdr:colOff>0</xdr:colOff>
      <xdr:row>17</xdr:row>
      <xdr:rowOff>152400</xdr:rowOff>
    </xdr:to>
    <xdr:sp macro="[0]!Instruction.BlockClick" textlink="">
      <xdr:nvSpPr>
        <xdr:cNvPr id="1546120" name="InstrBlock_6">
          <a:extLst>
            <a:ext uri="{FF2B5EF4-FFF2-40B4-BE49-F238E27FC236}">
              <a16:creationId xmlns:a16="http://schemas.microsoft.com/office/drawing/2014/main" id="{00000000-0008-0000-0000-000088971700}"/>
            </a:ext>
          </a:extLst>
        </xdr:cNvPr>
        <xdr:cNvSpPr txBox="1">
          <a:spLocks noChangeArrowheads="1"/>
        </xdr:cNvSpPr>
      </xdr:nvSpPr>
      <xdr:spPr bwMode="auto">
        <a:xfrm>
          <a:off x="219075" y="33655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473075</xdr:rowOff>
    </xdr:from>
    <xdr:to>
      <xdr:col>3</xdr:col>
      <xdr:colOff>0</xdr:colOff>
      <xdr:row>15</xdr:row>
      <xdr:rowOff>69850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019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9525</xdr:rowOff>
    </xdr:from>
    <xdr:to>
      <xdr:col>3</xdr:col>
      <xdr:colOff>0</xdr:colOff>
      <xdr:row>12</xdr:row>
      <xdr:rowOff>473075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384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41275</xdr:rowOff>
    </xdr:from>
    <xdr:to>
      <xdr:col>3</xdr:col>
      <xdr:colOff>0</xdr:colOff>
      <xdr:row>12</xdr:row>
      <xdr:rowOff>9525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748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92075</xdr:rowOff>
    </xdr:from>
    <xdr:to>
      <xdr:col>3</xdr:col>
      <xdr:colOff>0</xdr:colOff>
      <xdr:row>10</xdr:row>
      <xdr:rowOff>41275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113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1591453" name="PAGE_LAST_INACTIVE" descr="tick_circle_3887.png" hidden="1">
          <a:extLst>
            <a:ext uri="{FF2B5EF4-FFF2-40B4-BE49-F238E27FC236}">
              <a16:creationId xmlns:a16="http://schemas.microsoft.com/office/drawing/2014/main" id="{00000000-0008-0000-0000-00009D481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5910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1591454" name="PAGE_FIRST_INACTIVE" descr="tick_circle_3887.png" hidden="1">
          <a:extLst>
            <a:ext uri="{FF2B5EF4-FFF2-40B4-BE49-F238E27FC236}">
              <a16:creationId xmlns:a16="http://schemas.microsoft.com/office/drawing/2014/main" id="{00000000-0008-0000-0000-00009E481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5910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1591455" name="PAGE_BACK_INACTIVE" descr="tick_circle_3887.png" hidden="1">
          <a:extLst>
            <a:ext uri="{FF2B5EF4-FFF2-40B4-BE49-F238E27FC236}">
              <a16:creationId xmlns:a16="http://schemas.microsoft.com/office/drawing/2014/main" id="{00000000-0008-0000-0000-00009F481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5910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1591456" name="PAGE_NEXT_INACTIVE" descr="tick_circle_3887.png" hidden="1">
          <a:extLst>
            <a:ext uri="{FF2B5EF4-FFF2-40B4-BE49-F238E27FC236}">
              <a16:creationId xmlns:a16="http://schemas.microsoft.com/office/drawing/2014/main" id="{00000000-0008-0000-0000-0000A0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5910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182879</xdr:colOff>
      <xdr:row>100</xdr:row>
      <xdr:rowOff>38100</xdr:rowOff>
    </xdr:to>
    <xdr:sp macro="[0]!Instruction.cmdGetUpdate_Click" textlink="">
      <xdr:nvSpPr>
        <xdr:cNvPr id="1545558" name="cmdGetUpdate" hidden="1">
          <a:extLst>
            <a:ext uri="{FF2B5EF4-FFF2-40B4-BE49-F238E27FC236}">
              <a16:creationId xmlns:a16="http://schemas.microsoft.com/office/drawing/2014/main" id="{00000000-0008-0000-0000-000056951700}"/>
            </a:ext>
          </a:extLst>
        </xdr:cNvPr>
        <xdr:cNvSpPr txBox="1">
          <a:spLocks noChangeArrowheads="1"/>
        </xdr:cNvSpPr>
      </xdr:nvSpPr>
      <xdr:spPr bwMode="auto">
        <a:xfrm>
          <a:off x="2571750" y="2466975"/>
          <a:ext cx="1668779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192404</xdr:colOff>
      <xdr:row>100</xdr:row>
      <xdr:rowOff>38100</xdr:rowOff>
    </xdr:to>
    <xdr:sp macro="[0]!Instruction.cmdShowHideUpdateLog_Click" textlink="">
      <xdr:nvSpPr>
        <xdr:cNvPr id="1545559" name="cmdShowHideUpdateLog" hidden="1">
          <a:extLst>
            <a:ext uri="{FF2B5EF4-FFF2-40B4-BE49-F238E27FC236}">
              <a16:creationId xmlns:a16="http://schemas.microsoft.com/office/drawing/2014/main" id="{00000000-0008-0000-0000-000057951700}"/>
            </a:ext>
          </a:extLst>
        </xdr:cNvPr>
        <xdr:cNvSpPr txBox="1">
          <a:spLocks noChangeArrowheads="1"/>
        </xdr:cNvSpPr>
      </xdr:nvSpPr>
      <xdr:spPr bwMode="auto">
        <a:xfrm>
          <a:off x="4352925" y="2466975"/>
          <a:ext cx="1668779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591459" name="Pict 9" descr="тест">
          <a:extLst>
            <a:ext uri="{FF2B5EF4-FFF2-40B4-BE49-F238E27FC236}">
              <a16:creationId xmlns:a16="http://schemas.microsoft.com/office/drawing/2014/main" id="{00000000-0008-0000-0000-0000A3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591460" name="Pict 9" descr="тест">
          <a:extLst>
            <a:ext uri="{FF2B5EF4-FFF2-40B4-BE49-F238E27FC236}">
              <a16:creationId xmlns:a16="http://schemas.microsoft.com/office/drawing/2014/main" id="{00000000-0008-0000-0000-0000A4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591461" name="Pict 9" descr="тест">
          <a:extLst>
            <a:ext uri="{FF2B5EF4-FFF2-40B4-BE49-F238E27FC236}">
              <a16:creationId xmlns:a16="http://schemas.microsoft.com/office/drawing/2014/main" id="{00000000-0008-0000-0000-0000A5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</xdr:row>
      <xdr:rowOff>92075</xdr:rowOff>
    </xdr:to>
    <xdr:sp macro="[0]!Instruction.BlockClick" textlink="">
      <xdr:nvSpPr>
        <xdr:cNvPr id="1546134" name="InstrBlock_1">
          <a:extLst>
            <a:ext uri="{FF2B5EF4-FFF2-40B4-BE49-F238E27FC236}">
              <a16:creationId xmlns:a16="http://schemas.microsoft.com/office/drawing/2014/main" id="{00000000-0008-0000-0000-000096971700}"/>
            </a:ext>
          </a:extLst>
        </xdr:cNvPr>
        <xdr:cNvSpPr txBox="1">
          <a:spLocks noChangeArrowheads="1"/>
        </xdr:cNvSpPr>
      </xdr:nvSpPr>
      <xdr:spPr bwMode="auto">
        <a:xfrm>
          <a:off x="219075" y="1047750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</xdr:row>
      <xdr:rowOff>85725</xdr:rowOff>
    </xdr:to>
    <xdr:pic macro="[0]!Instruction.BlockClick">
      <xdr:nvPicPr>
        <xdr:cNvPr id="1591463" name="InstrImg_1" descr="icon1">
          <a:extLst>
            <a:ext uri="{FF2B5EF4-FFF2-40B4-BE49-F238E27FC236}">
              <a16:creationId xmlns:a16="http://schemas.microsoft.com/office/drawing/2014/main" id="{00000000-0008-0000-0000-0000A7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08585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</xdr:row>
      <xdr:rowOff>130175</xdr:rowOff>
    </xdr:from>
    <xdr:to>
      <xdr:col>1</xdr:col>
      <xdr:colOff>444500</xdr:colOff>
      <xdr:row>10</xdr:row>
      <xdr:rowOff>34925</xdr:rowOff>
    </xdr:to>
    <xdr:pic macro="[0]!Instruction.BlockClick">
      <xdr:nvPicPr>
        <xdr:cNvPr id="1591464" name="InstrImg_2" descr="icon2">
          <a:extLst>
            <a:ext uri="{FF2B5EF4-FFF2-40B4-BE49-F238E27FC236}">
              <a16:creationId xmlns:a16="http://schemas.microsoft.com/office/drawing/2014/main" id="{00000000-0008-0000-0000-0000A8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5494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10</xdr:row>
      <xdr:rowOff>79375</xdr:rowOff>
    </xdr:from>
    <xdr:to>
      <xdr:col>1</xdr:col>
      <xdr:colOff>406400</xdr:colOff>
      <xdr:row>12</xdr:row>
      <xdr:rowOff>3175</xdr:rowOff>
    </xdr:to>
    <xdr:pic macro="[0]!Instruction.BlockClick">
      <xdr:nvPicPr>
        <xdr:cNvPr id="1591465" name="InstrImg_3" descr="icon3">
          <a:extLst>
            <a:ext uri="{FF2B5EF4-FFF2-40B4-BE49-F238E27FC236}">
              <a16:creationId xmlns:a16="http://schemas.microsoft.com/office/drawing/2014/main" id="{00000000-0008-0000-0000-0000A9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0129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12</xdr:row>
      <xdr:rowOff>47625</xdr:rowOff>
    </xdr:from>
    <xdr:to>
      <xdr:col>1</xdr:col>
      <xdr:colOff>406400</xdr:colOff>
      <xdr:row>12</xdr:row>
      <xdr:rowOff>466725</xdr:rowOff>
    </xdr:to>
    <xdr:pic macro="[0]!Instruction.BlockClick">
      <xdr:nvPicPr>
        <xdr:cNvPr id="1591466" name="InstrImg_4" descr="icon4">
          <a:extLst>
            <a:ext uri="{FF2B5EF4-FFF2-40B4-BE49-F238E27FC236}">
              <a16:creationId xmlns:a16="http://schemas.microsoft.com/office/drawing/2014/main" id="{00000000-0008-0000-0000-0000AA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4765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13</xdr:row>
      <xdr:rowOff>25400</xdr:rowOff>
    </xdr:from>
    <xdr:to>
      <xdr:col>1</xdr:col>
      <xdr:colOff>444500</xdr:colOff>
      <xdr:row>15</xdr:row>
      <xdr:rowOff>63500</xdr:rowOff>
    </xdr:to>
    <xdr:pic macro="[0]!Instruction.BlockClick">
      <xdr:nvPicPr>
        <xdr:cNvPr id="1591467" name="InstrImg_5" descr="icon5">
          <a:extLst>
            <a:ext uri="{FF2B5EF4-FFF2-40B4-BE49-F238E27FC236}">
              <a16:creationId xmlns:a16="http://schemas.microsoft.com/office/drawing/2014/main" id="{00000000-0008-0000-0000-0000AB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9400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15</xdr:row>
      <xdr:rowOff>107950</xdr:rowOff>
    </xdr:from>
    <xdr:to>
      <xdr:col>1</xdr:col>
      <xdr:colOff>415925</xdr:colOff>
      <xdr:row>17</xdr:row>
      <xdr:rowOff>146050</xdr:rowOff>
    </xdr:to>
    <xdr:pic macro="[0]!Instruction.BlockClick">
      <xdr:nvPicPr>
        <xdr:cNvPr id="1591468" name="InstrImg_6" descr="icon6">
          <a:extLst>
            <a:ext uri="{FF2B5EF4-FFF2-40B4-BE49-F238E27FC236}">
              <a16:creationId xmlns:a16="http://schemas.microsoft.com/office/drawing/2014/main" id="{00000000-0008-0000-0000-0000AC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40360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0</xdr:rowOff>
    </xdr:from>
    <xdr:to>
      <xdr:col>1</xdr:col>
      <xdr:colOff>425450</xdr:colOff>
      <xdr:row>18</xdr:row>
      <xdr:rowOff>419100</xdr:rowOff>
    </xdr:to>
    <xdr:pic macro="[0]!Instruction.BlockClick">
      <xdr:nvPicPr>
        <xdr:cNvPr id="1591469" name="InstrImg_7" descr="icon7">
          <a:extLst>
            <a:ext uri="{FF2B5EF4-FFF2-40B4-BE49-F238E27FC236}">
              <a16:creationId xmlns:a16="http://schemas.microsoft.com/office/drawing/2014/main" id="{00000000-0008-0000-0000-0000AD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86715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591470" name="Pict 9" descr="тест">
          <a:extLst>
            <a:ext uri="{FF2B5EF4-FFF2-40B4-BE49-F238E27FC236}">
              <a16:creationId xmlns:a16="http://schemas.microsoft.com/office/drawing/2014/main" id="{00000000-0008-0000-0000-0000AE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67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591471" name="Pict 9" descr="тест">
          <a:extLst>
            <a:ext uri="{FF2B5EF4-FFF2-40B4-BE49-F238E27FC236}">
              <a16:creationId xmlns:a16="http://schemas.microsoft.com/office/drawing/2014/main" id="{00000000-0008-0000-0000-0000AF4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91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463550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1591472" name="InstrImg_8" descr="icon8.png">
          <a:extLst>
            <a:ext uri="{FF2B5EF4-FFF2-40B4-BE49-F238E27FC236}">
              <a16:creationId xmlns:a16="http://schemas.microsoft.com/office/drawing/2014/main" id="{00000000-0008-0000-0000-0000B0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433070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1591473" name="chkGetUpdatesTrue" descr="check_yes.jpg">
          <a:extLst>
            <a:ext uri="{FF2B5EF4-FFF2-40B4-BE49-F238E27FC236}">
              <a16:creationId xmlns:a16="http://schemas.microsoft.com/office/drawing/2014/main" id="{00000000-0008-0000-0000-0000B1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1591474" name="chkNoUpdatesFalse" descr="check_no.png">
          <a:extLst>
            <a:ext uri="{FF2B5EF4-FFF2-40B4-BE49-F238E27FC236}">
              <a16:creationId xmlns:a16="http://schemas.microsoft.com/office/drawing/2014/main" id="{00000000-0008-0000-0000-0000B2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1591475" name="chkNoUpdatesTrue" descr="check_yes.jpg" hidden="1">
          <a:extLst>
            <a:ext uri="{FF2B5EF4-FFF2-40B4-BE49-F238E27FC236}">
              <a16:creationId xmlns:a16="http://schemas.microsoft.com/office/drawing/2014/main" id="{00000000-0008-0000-0000-0000B3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1591476" name="chkGetUpdatesFalse" descr="check_no.png" hidden="1">
          <a:extLst>
            <a:ext uri="{FF2B5EF4-FFF2-40B4-BE49-F238E27FC236}">
              <a16:creationId xmlns:a16="http://schemas.microsoft.com/office/drawing/2014/main" id="{00000000-0008-0000-0000-0000B4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1591477" name="cmdGetUpdateImg" descr="icon11.png" hidden="1">
          <a:extLst>
            <a:ext uri="{FF2B5EF4-FFF2-40B4-BE49-F238E27FC236}">
              <a16:creationId xmlns:a16="http://schemas.microsoft.com/office/drawing/2014/main" id="{00000000-0008-0000-0000-0000B5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5910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1591478" name="cmdShowHideUpdateLogImg" descr="icon13.png" hidden="1">
          <a:extLst>
            <a:ext uri="{FF2B5EF4-FFF2-40B4-BE49-F238E27FC236}">
              <a16:creationId xmlns:a16="http://schemas.microsoft.com/office/drawing/2014/main" id="{00000000-0008-0000-0000-0000B6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45910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371780</xdr:colOff>
      <xdr:row>2</xdr:row>
      <xdr:rowOff>9392</xdr:rowOff>
    </xdr:from>
    <xdr:to>
      <xdr:col>2</xdr:col>
      <xdr:colOff>1467906</xdr:colOff>
      <xdr:row>2</xdr:row>
      <xdr:rowOff>223955</xdr:rowOff>
    </xdr:to>
    <xdr:sp macro="" textlink="">
      <xdr:nvSpPr>
        <xdr:cNvPr id="35" name="cmdAct_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71880" y="352292"/>
          <a:ext cx="1096126" cy="214563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marL="0" indent="0"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1591480" name="cmdAct_2" descr="icon15.png">
          <a:extLst>
            <a:ext uri="{FF2B5EF4-FFF2-40B4-BE49-F238E27FC236}">
              <a16:creationId xmlns:a16="http://schemas.microsoft.com/office/drawing/2014/main" id="{00000000-0008-0000-0000-0000B8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37" name="cmdNoAct_1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1591482" name="cmdNoAct_2" descr="icon16.png" hidden="1">
          <a:extLst>
            <a:ext uri="{FF2B5EF4-FFF2-40B4-BE49-F238E27FC236}">
              <a16:creationId xmlns:a16="http://schemas.microsoft.com/office/drawing/2014/main" id="{00000000-0008-0000-0000-0000BA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39" name="cmdNoInet_1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40" name="cmdNoInet_2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1546157" name="PAGE_NUMBER_AREA" hidden="1">
          <a:extLst>
            <a:ext uri="{FF2B5EF4-FFF2-40B4-BE49-F238E27FC236}">
              <a16:creationId xmlns:a16="http://schemas.microsoft.com/office/drawing/2014/main" id="{00000000-0008-0000-0000-0000AD971700}"/>
            </a:ext>
          </a:extLst>
        </xdr:cNvPr>
        <xdr:cNvSpPr>
          <a:spLocks noChangeArrowheads="1"/>
        </xdr:cNvSpPr>
      </xdr:nvSpPr>
      <xdr:spPr bwMode="auto">
        <a:xfrm>
          <a:off x="7613650" y="127952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1/3</a:t>
          </a:r>
        </a:p>
      </xdr:txBody>
    </xdr:sp>
    <xdr:clientData/>
  </xdr:twoCellAnchor>
  <xdr:twoCellAnchor>
    <xdr:from>
      <xdr:col>0</xdr:col>
      <xdr:colOff>76200</xdr:colOff>
      <xdr:row>0</xdr:row>
      <xdr:rowOff>68580</xdr:rowOff>
    </xdr:from>
    <xdr:to>
      <xdr:col>25</xdr:col>
      <xdr:colOff>346718</xdr:colOff>
      <xdr:row>109</xdr:row>
      <xdr:rowOff>76200</xdr:rowOff>
    </xdr:to>
    <xdr:sp macro="" textlink="">
      <xdr:nvSpPr>
        <xdr:cNvPr id="42" name="Скругленный 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76200" y="68580"/>
          <a:ext cx="9052568" cy="500824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1591487" name="PAGE_LAST" descr="tick_circle_3887.png" hidden="1">
          <a:extLst>
            <a:ext uri="{FF2B5EF4-FFF2-40B4-BE49-F238E27FC236}">
              <a16:creationId xmlns:a16="http://schemas.microsoft.com/office/drawing/2014/main" id="{00000000-0008-0000-0000-0000BF4818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5910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1591488" name="PAGE_FIRST" descr="tick_circle_3887.png" hidden="1">
          <a:extLst>
            <a:ext uri="{FF2B5EF4-FFF2-40B4-BE49-F238E27FC236}">
              <a16:creationId xmlns:a16="http://schemas.microsoft.com/office/drawing/2014/main" id="{00000000-0008-0000-0000-0000C04818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5910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1591489" name="PAGE_BACK" descr="tick_circle_3887.png" hidden="1">
          <a:extLst>
            <a:ext uri="{FF2B5EF4-FFF2-40B4-BE49-F238E27FC236}">
              <a16:creationId xmlns:a16="http://schemas.microsoft.com/office/drawing/2014/main" id="{00000000-0008-0000-0000-0000C14818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5910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1591490" name="PAGE_NEXT" descr="tick_circle_3887.png" hidden="1">
          <a:extLst>
            <a:ext uri="{FF2B5EF4-FFF2-40B4-BE49-F238E27FC236}">
              <a16:creationId xmlns:a16="http://schemas.microsoft.com/office/drawing/2014/main" id="{00000000-0008-0000-0000-0000C248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5910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47625</xdr:colOff>
      <xdr:row>1</xdr:row>
      <xdr:rowOff>47625</xdr:rowOff>
    </xdr:from>
    <xdr:to>
      <xdr:col>25</xdr:col>
      <xdr:colOff>6821</xdr:colOff>
      <xdr:row>2</xdr:row>
      <xdr:rowOff>152400</xdr:rowOff>
    </xdr:to>
    <xdr:sp macro="[0]!Instruction.cmdRegionChange_Click" textlink="">
      <xdr:nvSpPr>
        <xdr:cNvPr id="47" name="cmdRegionChange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762750" y="180975"/>
          <a:ext cx="2026121" cy="31432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133350</xdr:rowOff>
        </xdr:from>
        <xdr:to>
          <xdr:col>10</xdr:col>
          <xdr:colOff>180975</xdr:colOff>
          <xdr:row>21</xdr:row>
          <xdr:rowOff>123825</xdr:rowOff>
        </xdr:to>
        <xdr:sp macro="" textlink="">
          <xdr:nvSpPr>
            <xdr:cNvPr id="1417217" name="MANUAL_SECTION_1" hidden="1">
              <a:extLst>
                <a:ext uri="{63B3BB69-23CF-44E3-9099-C40C66FF867C}">
                  <a14:compatExt spid="_x0000_s1417217"/>
                </a:ext>
                <a:ext uri="{FF2B5EF4-FFF2-40B4-BE49-F238E27FC236}">
                  <a16:creationId xmlns:a16="http://schemas.microsoft.com/office/drawing/2014/main" id="{00000000-0008-0000-0100-000001A01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99999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428625</xdr:colOff>
          <xdr:row>0</xdr:row>
          <xdr:rowOff>133350</xdr:rowOff>
        </xdr:from>
        <xdr:to>
          <xdr:col>30</xdr:col>
          <xdr:colOff>342900</xdr:colOff>
          <xdr:row>21</xdr:row>
          <xdr:rowOff>57150</xdr:rowOff>
        </xdr:to>
        <xdr:sp macro="" textlink="">
          <xdr:nvSpPr>
            <xdr:cNvPr id="1417233" name="MANUAL_SECTION_3" hidden="1">
              <a:extLst>
                <a:ext uri="{63B3BB69-23CF-44E3-9099-C40C66FF867C}">
                  <a14:compatExt spid="_x0000_s1417233"/>
                </a:ext>
                <a:ext uri="{FF2B5EF4-FFF2-40B4-BE49-F238E27FC236}">
                  <a16:creationId xmlns:a16="http://schemas.microsoft.com/office/drawing/2014/main" id="{00000000-0008-0000-0100-000011A01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99999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</xdr:row>
          <xdr:rowOff>28575</xdr:rowOff>
        </xdr:from>
        <xdr:to>
          <xdr:col>20</xdr:col>
          <xdr:colOff>180975</xdr:colOff>
          <xdr:row>21</xdr:row>
          <xdr:rowOff>57150</xdr:rowOff>
        </xdr:to>
        <xdr:sp macro="" textlink="">
          <xdr:nvSpPr>
            <xdr:cNvPr id="1417241" name="MANUAL_SECTION_2" hidden="1">
              <a:extLst>
                <a:ext uri="{63B3BB69-23CF-44E3-9099-C40C66FF867C}">
                  <a14:compatExt spid="_x0000_s1417241"/>
                </a:ext>
                <a:ext uri="{FF2B5EF4-FFF2-40B4-BE49-F238E27FC236}">
                  <a16:creationId xmlns:a16="http://schemas.microsoft.com/office/drawing/2014/main" id="{00000000-0008-0000-0100-000019A01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99999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2" name="cmdClearLo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0622280" y="106680"/>
          <a:ext cx="1323975" cy="32575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14</xdr:row>
      <xdr:rowOff>9525</xdr:rowOff>
    </xdr:from>
    <xdr:to>
      <xdr:col>4</xdr:col>
      <xdr:colOff>333375</xdr:colOff>
      <xdr:row>15</xdr:row>
      <xdr:rowOff>152400</xdr:rowOff>
    </xdr:to>
    <xdr:pic macro="[0]!SHEET_TITLE.cmdUpdateReestrMO_Click">
      <xdr:nvPicPr>
        <xdr:cNvPr id="1588549" name="UPDATE_REESTR_MO" descr="update_mo.png">
          <a:extLst>
            <a:ext uri="{FF2B5EF4-FFF2-40B4-BE49-F238E27FC236}">
              <a16:creationId xmlns:a16="http://schemas.microsoft.com/office/drawing/2014/main" id="{00000000-0008-0000-1200-0000453D18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383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22</xdr:row>
      <xdr:rowOff>9525</xdr:rowOff>
    </xdr:from>
    <xdr:to>
      <xdr:col>4</xdr:col>
      <xdr:colOff>333375</xdr:colOff>
      <xdr:row>23</xdr:row>
      <xdr:rowOff>28575</xdr:rowOff>
    </xdr:to>
    <xdr:pic macro="[0]!SHEET_TITLE.cmdUpdateReestrOrganization_Click">
      <xdr:nvPicPr>
        <xdr:cNvPr id="1588550" name="UPDATE_PLAN1X_DATA" descr="update_org.png">
          <a:extLst>
            <a:ext uri="{FF2B5EF4-FFF2-40B4-BE49-F238E27FC236}">
              <a16:creationId xmlns:a16="http://schemas.microsoft.com/office/drawing/2014/main" id="{00000000-0008-0000-1200-0000463D18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765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8</xdr:row>
      <xdr:rowOff>28575</xdr:rowOff>
    </xdr:from>
    <xdr:to>
      <xdr:col>10</xdr:col>
      <xdr:colOff>133350</xdr:colOff>
      <xdr:row>9</xdr:row>
      <xdr:rowOff>161925</xdr:rowOff>
    </xdr:to>
    <xdr:pic macro="[0]!SHEET_TITLE.ShowPeriodHelp">
      <xdr:nvPicPr>
        <xdr:cNvPr id="1588551" name="PeriodHelp" descr="help.png">
          <a:extLst>
            <a:ext uri="{FF2B5EF4-FFF2-40B4-BE49-F238E27FC236}">
              <a16:creationId xmlns:a16="http://schemas.microsoft.com/office/drawing/2014/main" id="{00000000-0008-0000-1200-0000473D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2573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22</xdr:row>
      <xdr:rowOff>142875</xdr:rowOff>
    </xdr:from>
    <xdr:to>
      <xdr:col>10</xdr:col>
      <xdr:colOff>133350</xdr:colOff>
      <xdr:row>23</xdr:row>
      <xdr:rowOff>161925</xdr:rowOff>
    </xdr:to>
    <xdr:pic macro="[0]!SHEET_TITLE.ShowOrgHelp">
      <xdr:nvPicPr>
        <xdr:cNvPr id="1588552" name="OrgHelp" descr="help.png">
          <a:extLst>
            <a:ext uri="{FF2B5EF4-FFF2-40B4-BE49-F238E27FC236}">
              <a16:creationId xmlns:a16="http://schemas.microsoft.com/office/drawing/2014/main" id="{00000000-0008-0000-1200-0000483D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0990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37</xdr:row>
      <xdr:rowOff>47625</xdr:rowOff>
    </xdr:from>
    <xdr:to>
      <xdr:col>4</xdr:col>
      <xdr:colOff>333375</xdr:colOff>
      <xdr:row>39</xdr:row>
      <xdr:rowOff>66675</xdr:rowOff>
    </xdr:to>
    <xdr:pic>
      <xdr:nvPicPr>
        <xdr:cNvPr id="1588553" name="PHONE_PIC" descr="update_org.png">
          <a:extLst>
            <a:ext uri="{FF2B5EF4-FFF2-40B4-BE49-F238E27FC236}">
              <a16:creationId xmlns:a16="http://schemas.microsoft.com/office/drawing/2014/main" id="{00000000-0008-0000-1200-0000493D18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95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59</xdr:row>
      <xdr:rowOff>95250</xdr:rowOff>
    </xdr:from>
    <xdr:to>
      <xdr:col>10</xdr:col>
      <xdr:colOff>142875</xdr:colOff>
      <xdr:row>59</xdr:row>
      <xdr:rowOff>419100</xdr:rowOff>
    </xdr:to>
    <xdr:pic macro="[0]!SHEET_TITLE.ShowJustificationHelp">
      <xdr:nvPicPr>
        <xdr:cNvPr id="1588554" name="JustificationHelp" descr="help.png">
          <a:extLst>
            <a:ext uri="{FF2B5EF4-FFF2-40B4-BE49-F238E27FC236}">
              <a16:creationId xmlns:a16="http://schemas.microsoft.com/office/drawing/2014/main" id="{00000000-0008-0000-1200-00004A3D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92106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28575</xdr:rowOff>
    </xdr:from>
    <xdr:to>
      <xdr:col>4</xdr:col>
      <xdr:colOff>295275</xdr:colOff>
      <xdr:row>3</xdr:row>
      <xdr:rowOff>314325</xdr:rowOff>
    </xdr:to>
    <xdr:pic macro="[0]!SHEET_TITLE.cmdUpdateRegionIndicators_Click">
      <xdr:nvPicPr>
        <xdr:cNvPr id="1588555" name="UPDATE_RESTRICTIONS_DATA" descr="preload.png">
          <a:extLst>
            <a:ext uri="{FF2B5EF4-FFF2-40B4-BE49-F238E27FC236}">
              <a16:creationId xmlns:a16="http://schemas.microsoft.com/office/drawing/2014/main" id="{00000000-0008-0000-1200-00004B3D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10</xdr:col>
      <xdr:colOff>161925</xdr:colOff>
      <xdr:row>66</xdr:row>
      <xdr:rowOff>19050</xdr:rowOff>
    </xdr:to>
    <xdr:pic macro="[0]!SHEET_TITLE.ShowOverdueHelp">
      <xdr:nvPicPr>
        <xdr:cNvPr id="1588556" name="OverdueHelp" descr="help.png">
          <a:extLst>
            <a:ext uri="{FF2B5EF4-FFF2-40B4-BE49-F238E27FC236}">
              <a16:creationId xmlns:a16="http://schemas.microsoft.com/office/drawing/2014/main" id="{00000000-0008-0000-1200-00004C3D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048702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71</xdr:row>
      <xdr:rowOff>85725</xdr:rowOff>
    </xdr:from>
    <xdr:to>
      <xdr:col>10</xdr:col>
      <xdr:colOff>152400</xdr:colOff>
      <xdr:row>71</xdr:row>
      <xdr:rowOff>409575</xdr:rowOff>
    </xdr:to>
    <xdr:pic macro="[0]!SHEET_TITLE.ShowJustificationHelp">
      <xdr:nvPicPr>
        <xdr:cNvPr id="1588557" name="JustificationHelp" descr="help.png">
          <a:extLst>
            <a:ext uri="{FF2B5EF4-FFF2-40B4-BE49-F238E27FC236}">
              <a16:creationId xmlns:a16="http://schemas.microsoft.com/office/drawing/2014/main" id="{00000000-0008-0000-1200-00004D3D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220575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28</xdr:row>
      <xdr:rowOff>9525</xdr:rowOff>
    </xdr:from>
    <xdr:to>
      <xdr:col>6</xdr:col>
      <xdr:colOff>228600</xdr:colOff>
      <xdr:row>29</xdr:row>
      <xdr:rowOff>9525</xdr:rowOff>
    </xdr:to>
    <xdr:pic macro="[0]!ISSUE.HW_SHOW_INFO_PIC">
      <xdr:nvPicPr>
        <xdr:cNvPr id="1590674" name="HW_CLTR_UI_OWN_INFO" descr="help.png">
          <a:extLst>
            <a:ext uri="{FF2B5EF4-FFF2-40B4-BE49-F238E27FC236}">
              <a16:creationId xmlns:a16="http://schemas.microsoft.com/office/drawing/2014/main" id="{00000000-0008-0000-1300-000092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9719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26</xdr:row>
      <xdr:rowOff>57150</xdr:rowOff>
    </xdr:from>
    <xdr:to>
      <xdr:col>6</xdr:col>
      <xdr:colOff>228600</xdr:colOff>
      <xdr:row>26</xdr:row>
      <xdr:rowOff>266700</xdr:rowOff>
    </xdr:to>
    <xdr:pic macro="[0]!ISSUE.HW_SHOW_INFO_PIC">
      <xdr:nvPicPr>
        <xdr:cNvPr id="1590675" name="HW_CLTR_UI_CMPSN_INFO" descr="help.png">
          <a:extLst>
            <a:ext uri="{FF2B5EF4-FFF2-40B4-BE49-F238E27FC236}">
              <a16:creationId xmlns:a16="http://schemas.microsoft.com/office/drawing/2014/main" id="{00000000-0008-0000-1300-000093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7147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25</xdr:row>
      <xdr:rowOff>9525</xdr:rowOff>
    </xdr:from>
    <xdr:to>
      <xdr:col>6</xdr:col>
      <xdr:colOff>228600</xdr:colOff>
      <xdr:row>26</xdr:row>
      <xdr:rowOff>9525</xdr:rowOff>
    </xdr:to>
    <xdr:pic macro="[0]!ISSUE.HW_SHOW_INFO_PIC">
      <xdr:nvPicPr>
        <xdr:cNvPr id="1590676" name="HW_CLTR_UI_RSL_INFO" descr="help.png">
          <a:extLst>
            <a:ext uri="{FF2B5EF4-FFF2-40B4-BE49-F238E27FC236}">
              <a16:creationId xmlns:a16="http://schemas.microsoft.com/office/drawing/2014/main" id="{00000000-0008-0000-1300-000094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34385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20</xdr:row>
      <xdr:rowOff>9525</xdr:rowOff>
    </xdr:from>
    <xdr:to>
      <xdr:col>6</xdr:col>
      <xdr:colOff>228600</xdr:colOff>
      <xdr:row>20</xdr:row>
      <xdr:rowOff>219075</xdr:rowOff>
    </xdr:to>
    <xdr:pic macro="[0]!ISSUE.HW_SHOW_INFO_PIC">
      <xdr:nvPicPr>
        <xdr:cNvPr id="1590677" name="HW_CLTR_UI_PPL_HOTVSNA_INFO" descr="help.png">
          <a:extLst>
            <a:ext uri="{FF2B5EF4-FFF2-40B4-BE49-F238E27FC236}">
              <a16:creationId xmlns:a16="http://schemas.microsoft.com/office/drawing/2014/main" id="{00000000-0008-0000-1300-000095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29813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19</xdr:row>
      <xdr:rowOff>9525</xdr:rowOff>
    </xdr:from>
    <xdr:to>
      <xdr:col>6</xdr:col>
      <xdr:colOff>228600</xdr:colOff>
      <xdr:row>20</xdr:row>
      <xdr:rowOff>9525</xdr:rowOff>
    </xdr:to>
    <xdr:pic macro="[0]!ISSUE.HW_SHOW_INFO_PIC">
      <xdr:nvPicPr>
        <xdr:cNvPr id="1590678" name="HW_CLTR_UI_PPL_HEATING_INFO" descr="help.png">
          <a:extLst>
            <a:ext uri="{FF2B5EF4-FFF2-40B4-BE49-F238E27FC236}">
              <a16:creationId xmlns:a16="http://schemas.microsoft.com/office/drawing/2014/main" id="{00000000-0008-0000-1300-000096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27527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16</xdr:row>
      <xdr:rowOff>9525</xdr:rowOff>
    </xdr:from>
    <xdr:to>
      <xdr:col>6</xdr:col>
      <xdr:colOff>228600</xdr:colOff>
      <xdr:row>17</xdr:row>
      <xdr:rowOff>0</xdr:rowOff>
    </xdr:to>
    <xdr:pic macro="[0]!ISSUE.HW_SHOW_INFO_PIC">
      <xdr:nvPicPr>
        <xdr:cNvPr id="1590679" name="HW_CLTR_UI_PPL_INFO" descr="help.png">
          <a:extLst>
            <a:ext uri="{FF2B5EF4-FFF2-40B4-BE49-F238E27FC236}">
              <a16:creationId xmlns:a16="http://schemas.microsoft.com/office/drawing/2014/main" id="{00000000-0008-0000-1300-000097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25241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46</xdr:row>
      <xdr:rowOff>9525</xdr:rowOff>
    </xdr:from>
    <xdr:to>
      <xdr:col>6</xdr:col>
      <xdr:colOff>228600</xdr:colOff>
      <xdr:row>47</xdr:row>
      <xdr:rowOff>9525</xdr:rowOff>
    </xdr:to>
    <xdr:pic macro="[0]!ISSUE.HW_SHOW_INFO_PIC">
      <xdr:nvPicPr>
        <xdr:cNvPr id="1590680" name="HW_NETW_UI_OWN_INFO" descr="help.png">
          <a:extLst>
            <a:ext uri="{FF2B5EF4-FFF2-40B4-BE49-F238E27FC236}">
              <a16:creationId xmlns:a16="http://schemas.microsoft.com/office/drawing/2014/main" id="{00000000-0008-0000-1300-000098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67913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44</xdr:row>
      <xdr:rowOff>57150</xdr:rowOff>
    </xdr:from>
    <xdr:to>
      <xdr:col>6</xdr:col>
      <xdr:colOff>228600</xdr:colOff>
      <xdr:row>44</xdr:row>
      <xdr:rowOff>266700</xdr:rowOff>
    </xdr:to>
    <xdr:pic macro="[0]!ISSUE.HW_SHOW_INFO_PIC">
      <xdr:nvPicPr>
        <xdr:cNvPr id="1590681" name="HW_NETW_UI_CMPSN_INFO" descr="help.png">
          <a:extLst>
            <a:ext uri="{FF2B5EF4-FFF2-40B4-BE49-F238E27FC236}">
              <a16:creationId xmlns:a16="http://schemas.microsoft.com/office/drawing/2014/main" id="{00000000-0008-0000-1300-000099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65341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43</xdr:row>
      <xdr:rowOff>9525</xdr:rowOff>
    </xdr:from>
    <xdr:to>
      <xdr:col>6</xdr:col>
      <xdr:colOff>228600</xdr:colOff>
      <xdr:row>43</xdr:row>
      <xdr:rowOff>219075</xdr:rowOff>
    </xdr:to>
    <xdr:pic macro="[0]!ISSUE.HW_SHOW_INFO_PIC">
      <xdr:nvPicPr>
        <xdr:cNvPr id="1590682" name="HW_NETW_UI_RSL_INFO" descr="help.png">
          <a:extLst>
            <a:ext uri="{FF2B5EF4-FFF2-40B4-BE49-F238E27FC236}">
              <a16:creationId xmlns:a16="http://schemas.microsoft.com/office/drawing/2014/main" id="{00000000-0008-0000-1300-00009A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62579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38</xdr:row>
      <xdr:rowOff>9525</xdr:rowOff>
    </xdr:from>
    <xdr:to>
      <xdr:col>6</xdr:col>
      <xdr:colOff>228600</xdr:colOff>
      <xdr:row>39</xdr:row>
      <xdr:rowOff>9525</xdr:rowOff>
    </xdr:to>
    <xdr:pic macro="[0]!ISSUE.HW_SHOW_INFO_PIC">
      <xdr:nvPicPr>
        <xdr:cNvPr id="1590683" name="HW_NETW_UI_PPL_HOTVSNA_INFO" descr="help.png">
          <a:extLst>
            <a:ext uri="{FF2B5EF4-FFF2-40B4-BE49-F238E27FC236}">
              <a16:creationId xmlns:a16="http://schemas.microsoft.com/office/drawing/2014/main" id="{00000000-0008-0000-1300-00009B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58007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37</xdr:row>
      <xdr:rowOff>9525</xdr:rowOff>
    </xdr:from>
    <xdr:to>
      <xdr:col>6</xdr:col>
      <xdr:colOff>228600</xdr:colOff>
      <xdr:row>38</xdr:row>
      <xdr:rowOff>9525</xdr:rowOff>
    </xdr:to>
    <xdr:pic macro="[0]!ISSUE.HW_SHOW_INFO_PIC">
      <xdr:nvPicPr>
        <xdr:cNvPr id="1590684" name="HW_NETW_UI_PPL_HEATING_INFO" descr="help.png">
          <a:extLst>
            <a:ext uri="{FF2B5EF4-FFF2-40B4-BE49-F238E27FC236}">
              <a16:creationId xmlns:a16="http://schemas.microsoft.com/office/drawing/2014/main" id="{00000000-0008-0000-1300-00009C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55721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34</xdr:row>
      <xdr:rowOff>9525</xdr:rowOff>
    </xdr:from>
    <xdr:to>
      <xdr:col>6</xdr:col>
      <xdr:colOff>228600</xdr:colOff>
      <xdr:row>35</xdr:row>
      <xdr:rowOff>0</xdr:rowOff>
    </xdr:to>
    <xdr:pic macro="[0]!ISSUE.HW_SHOW_INFO_PIC">
      <xdr:nvPicPr>
        <xdr:cNvPr id="1590685" name="HW_NETW_UI_PPL_INFO" descr="help.png">
          <a:extLst>
            <a:ext uri="{FF2B5EF4-FFF2-40B4-BE49-F238E27FC236}">
              <a16:creationId xmlns:a16="http://schemas.microsoft.com/office/drawing/2014/main" id="{00000000-0008-0000-1300-00009D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5343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647700</xdr:colOff>
      <xdr:row>10</xdr:row>
      <xdr:rowOff>295275</xdr:rowOff>
    </xdr:from>
    <xdr:to>
      <xdr:col>15</xdr:col>
      <xdr:colOff>876300</xdr:colOff>
      <xdr:row>10</xdr:row>
      <xdr:rowOff>504825</xdr:rowOff>
    </xdr:to>
    <xdr:pic macro="[0]!ISSUE.HW_SHOW_INFO_PIC">
      <xdr:nvPicPr>
        <xdr:cNvPr id="1590686" name="CST_RECALC_INFO" descr="help.png">
          <a:extLst>
            <a:ext uri="{FF2B5EF4-FFF2-40B4-BE49-F238E27FC236}">
              <a16:creationId xmlns:a16="http://schemas.microsoft.com/office/drawing/2014/main" id="{00000000-0008-0000-1300-00009E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171450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647700</xdr:colOff>
      <xdr:row>10</xdr:row>
      <xdr:rowOff>295275</xdr:rowOff>
    </xdr:from>
    <xdr:to>
      <xdr:col>14</xdr:col>
      <xdr:colOff>876300</xdr:colOff>
      <xdr:row>10</xdr:row>
      <xdr:rowOff>504825</xdr:rowOff>
    </xdr:to>
    <xdr:pic macro="[0]!ISSUE.HW_SHOW_INFO_PIC">
      <xdr:nvPicPr>
        <xdr:cNvPr id="1590687" name="CST_NO_CE_INFO" descr="help.png">
          <a:extLst>
            <a:ext uri="{FF2B5EF4-FFF2-40B4-BE49-F238E27FC236}">
              <a16:creationId xmlns:a16="http://schemas.microsoft.com/office/drawing/2014/main" id="{00000000-0008-0000-1300-00009F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71450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657225</xdr:colOff>
      <xdr:row>10</xdr:row>
      <xdr:rowOff>295275</xdr:rowOff>
    </xdr:from>
    <xdr:to>
      <xdr:col>13</xdr:col>
      <xdr:colOff>885825</xdr:colOff>
      <xdr:row>10</xdr:row>
      <xdr:rowOff>504825</xdr:rowOff>
    </xdr:to>
    <xdr:pic macro="[0]!ISSUE.HW_SHOW_INFO_PIC">
      <xdr:nvPicPr>
        <xdr:cNvPr id="1590688" name="CST_CE_INFO" descr="help.png">
          <a:extLst>
            <a:ext uri="{FF2B5EF4-FFF2-40B4-BE49-F238E27FC236}">
              <a16:creationId xmlns:a16="http://schemas.microsoft.com/office/drawing/2014/main" id="{00000000-0008-0000-1300-0000A0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171450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647700</xdr:colOff>
      <xdr:row>10</xdr:row>
      <xdr:rowOff>295275</xdr:rowOff>
    </xdr:from>
    <xdr:to>
      <xdr:col>11</xdr:col>
      <xdr:colOff>876300</xdr:colOff>
      <xdr:row>10</xdr:row>
      <xdr:rowOff>504825</xdr:rowOff>
    </xdr:to>
    <xdr:pic macro="[0]!ISSUE.HW_SHOW_INFO_PIC">
      <xdr:nvPicPr>
        <xdr:cNvPr id="1590689" name="VLM_RECALC_INFO" descr="help.png">
          <a:extLst>
            <a:ext uri="{FF2B5EF4-FFF2-40B4-BE49-F238E27FC236}">
              <a16:creationId xmlns:a16="http://schemas.microsoft.com/office/drawing/2014/main" id="{00000000-0008-0000-1300-0000A1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71450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647700</xdr:colOff>
      <xdr:row>10</xdr:row>
      <xdr:rowOff>295275</xdr:rowOff>
    </xdr:from>
    <xdr:to>
      <xdr:col>10</xdr:col>
      <xdr:colOff>876300</xdr:colOff>
      <xdr:row>10</xdr:row>
      <xdr:rowOff>504825</xdr:rowOff>
    </xdr:to>
    <xdr:pic macro="[0]!ISSUE.HW_SHOW_INFO_PIC">
      <xdr:nvPicPr>
        <xdr:cNvPr id="1590690" name="VLM_NO_CE_INFO" descr="help.png">
          <a:extLst>
            <a:ext uri="{FF2B5EF4-FFF2-40B4-BE49-F238E27FC236}">
              <a16:creationId xmlns:a16="http://schemas.microsoft.com/office/drawing/2014/main" id="{00000000-0008-0000-1300-0000A2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71450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657225</xdr:colOff>
      <xdr:row>10</xdr:row>
      <xdr:rowOff>295275</xdr:rowOff>
    </xdr:from>
    <xdr:to>
      <xdr:col>9</xdr:col>
      <xdr:colOff>885825</xdr:colOff>
      <xdr:row>10</xdr:row>
      <xdr:rowOff>504825</xdr:rowOff>
    </xdr:to>
    <xdr:pic macro="[0]!ISSUE.HW_SHOW_INFO_PIC">
      <xdr:nvPicPr>
        <xdr:cNvPr id="1590691" name="VLM_CE_INFO" descr="help.png">
          <a:extLst>
            <a:ext uri="{FF2B5EF4-FFF2-40B4-BE49-F238E27FC236}">
              <a16:creationId xmlns:a16="http://schemas.microsoft.com/office/drawing/2014/main" id="{00000000-0008-0000-1300-0000A3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71450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51</xdr:col>
      <xdr:colOff>9525</xdr:colOff>
      <xdr:row>6</xdr:row>
      <xdr:rowOff>9525</xdr:rowOff>
    </xdr:from>
    <xdr:to>
      <xdr:col>51</xdr:col>
      <xdr:colOff>238125</xdr:colOff>
      <xdr:row>7</xdr:row>
      <xdr:rowOff>0</xdr:rowOff>
    </xdr:to>
    <xdr:pic macro="[0]!ISSUE.HW_SHOW_INFO_PIC">
      <xdr:nvPicPr>
        <xdr:cNvPr id="1590692" name="VLM_GENERAL_INFO" descr="help.png">
          <a:extLst>
            <a:ext uri="{FF2B5EF4-FFF2-40B4-BE49-F238E27FC236}">
              <a16:creationId xmlns:a16="http://schemas.microsoft.com/office/drawing/2014/main" id="{00000000-0008-0000-1300-0000A4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5143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44</xdr:col>
      <xdr:colOff>733425</xdr:colOff>
      <xdr:row>7</xdr:row>
      <xdr:rowOff>19050</xdr:rowOff>
    </xdr:from>
    <xdr:to>
      <xdr:col>44</xdr:col>
      <xdr:colOff>962025</xdr:colOff>
      <xdr:row>8</xdr:row>
      <xdr:rowOff>19050</xdr:rowOff>
    </xdr:to>
    <xdr:pic macro="[0]!ISSUE.HW_SHOW_INFO_PIC">
      <xdr:nvPicPr>
        <xdr:cNvPr id="1590693" name="TF_I_GENERAL_INFO" descr="help.png">
          <a:extLst>
            <a:ext uri="{FF2B5EF4-FFF2-40B4-BE49-F238E27FC236}">
              <a16:creationId xmlns:a16="http://schemas.microsoft.com/office/drawing/2014/main" id="{00000000-0008-0000-1300-0000A5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7524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44</xdr:col>
      <xdr:colOff>9525</xdr:colOff>
      <xdr:row>6</xdr:row>
      <xdr:rowOff>9525</xdr:rowOff>
    </xdr:from>
    <xdr:to>
      <xdr:col>44</xdr:col>
      <xdr:colOff>295275</xdr:colOff>
      <xdr:row>7</xdr:row>
      <xdr:rowOff>66675</xdr:rowOff>
    </xdr:to>
    <xdr:pic macro="[0]!ISSUE.INJECT_PLAN1X_DATA_PIC">
      <xdr:nvPicPr>
        <xdr:cNvPr id="1590694" name="INJECT_PLAN1X_DATA" descr="preload.png">
          <a:extLst>
            <a:ext uri="{FF2B5EF4-FFF2-40B4-BE49-F238E27FC236}">
              <a16:creationId xmlns:a16="http://schemas.microsoft.com/office/drawing/2014/main" id="{00000000-0008-0000-1300-0000A6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51435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19</xdr:col>
      <xdr:colOff>9525</xdr:colOff>
      <xdr:row>6</xdr:row>
      <xdr:rowOff>9525</xdr:rowOff>
    </xdr:from>
    <xdr:to>
      <xdr:col>19</xdr:col>
      <xdr:colOff>295275</xdr:colOff>
      <xdr:row>7</xdr:row>
      <xdr:rowOff>66675</xdr:rowOff>
    </xdr:to>
    <xdr:pic macro="[0]!ISSUE.INJECT_REPORT_DATA_PIC">
      <xdr:nvPicPr>
        <xdr:cNvPr id="1590695" name="INJECT_PREVIOUS_DATA" descr="preload.png">
          <a:extLst>
            <a:ext uri="{FF2B5EF4-FFF2-40B4-BE49-F238E27FC236}">
              <a16:creationId xmlns:a16="http://schemas.microsoft.com/office/drawing/2014/main" id="{00000000-0008-0000-1300-0000A7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5143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66</xdr:row>
      <xdr:rowOff>9525</xdr:rowOff>
    </xdr:from>
    <xdr:to>
      <xdr:col>6</xdr:col>
      <xdr:colOff>228600</xdr:colOff>
      <xdr:row>66</xdr:row>
      <xdr:rowOff>219075</xdr:rowOff>
    </xdr:to>
    <xdr:pic macro="[0]!ISSUE.HW_SHOW_INFO_PIC">
      <xdr:nvPicPr>
        <xdr:cNvPr id="1590696" name="ST_CLTR_UI_OWN_INFO" descr="help.png">
          <a:extLst>
            <a:ext uri="{FF2B5EF4-FFF2-40B4-BE49-F238E27FC236}">
              <a16:creationId xmlns:a16="http://schemas.microsoft.com/office/drawing/2014/main" id="{00000000-0008-0000-1300-0000A8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98393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64</xdr:row>
      <xdr:rowOff>57150</xdr:rowOff>
    </xdr:from>
    <xdr:to>
      <xdr:col>6</xdr:col>
      <xdr:colOff>228600</xdr:colOff>
      <xdr:row>64</xdr:row>
      <xdr:rowOff>266700</xdr:rowOff>
    </xdr:to>
    <xdr:pic macro="[0]!ISSUE.HW_SHOW_INFO_PIC">
      <xdr:nvPicPr>
        <xdr:cNvPr id="1590697" name="ST_CLTR_UI_CMPSN_INFO" descr="help.png">
          <a:extLst>
            <a:ext uri="{FF2B5EF4-FFF2-40B4-BE49-F238E27FC236}">
              <a16:creationId xmlns:a16="http://schemas.microsoft.com/office/drawing/2014/main" id="{00000000-0008-0000-1300-0000A9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95821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63</xdr:row>
      <xdr:rowOff>9525</xdr:rowOff>
    </xdr:from>
    <xdr:to>
      <xdr:col>6</xdr:col>
      <xdr:colOff>228600</xdr:colOff>
      <xdr:row>64</xdr:row>
      <xdr:rowOff>9525</xdr:rowOff>
    </xdr:to>
    <xdr:pic macro="[0]!ISSUE.HW_SHOW_INFO_PIC">
      <xdr:nvPicPr>
        <xdr:cNvPr id="1590698" name="ST_CLTR_UI_RSL_INFO" descr="help.png">
          <a:extLst>
            <a:ext uri="{FF2B5EF4-FFF2-40B4-BE49-F238E27FC236}">
              <a16:creationId xmlns:a16="http://schemas.microsoft.com/office/drawing/2014/main" id="{00000000-0008-0000-1300-0000AA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93059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58</xdr:row>
      <xdr:rowOff>9525</xdr:rowOff>
    </xdr:from>
    <xdr:to>
      <xdr:col>6</xdr:col>
      <xdr:colOff>228600</xdr:colOff>
      <xdr:row>58</xdr:row>
      <xdr:rowOff>219075</xdr:rowOff>
    </xdr:to>
    <xdr:pic macro="[0]!ISSUE.HW_SHOW_INFO_PIC">
      <xdr:nvPicPr>
        <xdr:cNvPr id="1590699" name="ST_CLTR_UI_PPL_HOTVSNA_INFO" descr="help.png">
          <a:extLst>
            <a:ext uri="{FF2B5EF4-FFF2-40B4-BE49-F238E27FC236}">
              <a16:creationId xmlns:a16="http://schemas.microsoft.com/office/drawing/2014/main" id="{00000000-0008-0000-1300-0000AB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88487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57</xdr:row>
      <xdr:rowOff>9525</xdr:rowOff>
    </xdr:from>
    <xdr:to>
      <xdr:col>6</xdr:col>
      <xdr:colOff>228600</xdr:colOff>
      <xdr:row>58</xdr:row>
      <xdr:rowOff>9525</xdr:rowOff>
    </xdr:to>
    <xdr:pic macro="[0]!ISSUE.HW_SHOW_INFO_PIC">
      <xdr:nvPicPr>
        <xdr:cNvPr id="1590700" name="ST_CLTR_UI_PPL_HEATING_INFO" descr="help.png">
          <a:extLst>
            <a:ext uri="{FF2B5EF4-FFF2-40B4-BE49-F238E27FC236}">
              <a16:creationId xmlns:a16="http://schemas.microsoft.com/office/drawing/2014/main" id="{00000000-0008-0000-1300-0000AC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86201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54</xdr:row>
      <xdr:rowOff>9525</xdr:rowOff>
    </xdr:from>
    <xdr:to>
      <xdr:col>6</xdr:col>
      <xdr:colOff>228600</xdr:colOff>
      <xdr:row>55</xdr:row>
      <xdr:rowOff>0</xdr:rowOff>
    </xdr:to>
    <xdr:pic macro="[0]!ISSUE.HW_SHOW_INFO_PIC">
      <xdr:nvPicPr>
        <xdr:cNvPr id="1590701" name="ST_CLTR_UI_PPL_INFO" descr="help.png">
          <a:extLst>
            <a:ext uri="{FF2B5EF4-FFF2-40B4-BE49-F238E27FC236}">
              <a16:creationId xmlns:a16="http://schemas.microsoft.com/office/drawing/2014/main" id="{00000000-0008-0000-1300-0000AD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8391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84</xdr:row>
      <xdr:rowOff>9525</xdr:rowOff>
    </xdr:from>
    <xdr:to>
      <xdr:col>6</xdr:col>
      <xdr:colOff>228600</xdr:colOff>
      <xdr:row>85</xdr:row>
      <xdr:rowOff>9525</xdr:rowOff>
    </xdr:to>
    <xdr:pic macro="[0]!ISSUE.HW_SHOW_INFO_PIC">
      <xdr:nvPicPr>
        <xdr:cNvPr id="1590702" name="ST_NETW_UI_OWN_INFO" descr="help.png">
          <a:extLst>
            <a:ext uri="{FF2B5EF4-FFF2-40B4-BE49-F238E27FC236}">
              <a16:creationId xmlns:a16="http://schemas.microsoft.com/office/drawing/2014/main" id="{00000000-0008-0000-1300-0000AE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26587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82</xdr:row>
      <xdr:rowOff>57150</xdr:rowOff>
    </xdr:from>
    <xdr:to>
      <xdr:col>6</xdr:col>
      <xdr:colOff>228600</xdr:colOff>
      <xdr:row>82</xdr:row>
      <xdr:rowOff>266700</xdr:rowOff>
    </xdr:to>
    <xdr:pic macro="[0]!ISSUE.HW_SHOW_INFO_PIC">
      <xdr:nvPicPr>
        <xdr:cNvPr id="1590703" name="ST_NETW_UI_CMPSN_INFO" descr="help.png">
          <a:extLst>
            <a:ext uri="{FF2B5EF4-FFF2-40B4-BE49-F238E27FC236}">
              <a16:creationId xmlns:a16="http://schemas.microsoft.com/office/drawing/2014/main" id="{00000000-0008-0000-1300-0000AF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24015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81</xdr:row>
      <xdr:rowOff>9525</xdr:rowOff>
    </xdr:from>
    <xdr:to>
      <xdr:col>6</xdr:col>
      <xdr:colOff>228600</xdr:colOff>
      <xdr:row>82</xdr:row>
      <xdr:rowOff>9525</xdr:rowOff>
    </xdr:to>
    <xdr:pic macro="[0]!ISSUE.HW_SHOW_INFO_PIC">
      <xdr:nvPicPr>
        <xdr:cNvPr id="1590704" name="ST_NETW_UI_RSL_INFO" descr="help.png">
          <a:extLst>
            <a:ext uri="{FF2B5EF4-FFF2-40B4-BE49-F238E27FC236}">
              <a16:creationId xmlns:a16="http://schemas.microsoft.com/office/drawing/2014/main" id="{00000000-0008-0000-1300-0000B0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21253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76</xdr:row>
      <xdr:rowOff>9525</xdr:rowOff>
    </xdr:from>
    <xdr:to>
      <xdr:col>6</xdr:col>
      <xdr:colOff>228600</xdr:colOff>
      <xdr:row>77</xdr:row>
      <xdr:rowOff>9525</xdr:rowOff>
    </xdr:to>
    <xdr:pic macro="[0]!ISSUE.HW_SHOW_INFO_PIC">
      <xdr:nvPicPr>
        <xdr:cNvPr id="1590705" name="ST_NETW_UI_PPL_HOTVSNA_INFO" descr="help.png">
          <a:extLst>
            <a:ext uri="{FF2B5EF4-FFF2-40B4-BE49-F238E27FC236}">
              <a16:creationId xmlns:a16="http://schemas.microsoft.com/office/drawing/2014/main" id="{00000000-0008-0000-1300-0000B1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16681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75</xdr:row>
      <xdr:rowOff>9525</xdr:rowOff>
    </xdr:from>
    <xdr:to>
      <xdr:col>6</xdr:col>
      <xdr:colOff>228600</xdr:colOff>
      <xdr:row>75</xdr:row>
      <xdr:rowOff>219075</xdr:rowOff>
    </xdr:to>
    <xdr:pic macro="[0]!ISSUE.HW_SHOW_INFO_PIC">
      <xdr:nvPicPr>
        <xdr:cNvPr id="1590706" name="ST_NETW_UI_PPL_HEATING_INFO" descr="help.png">
          <a:extLst>
            <a:ext uri="{FF2B5EF4-FFF2-40B4-BE49-F238E27FC236}">
              <a16:creationId xmlns:a16="http://schemas.microsoft.com/office/drawing/2014/main" id="{00000000-0008-0000-1300-0000B2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14395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72</xdr:row>
      <xdr:rowOff>9525</xdr:rowOff>
    </xdr:from>
    <xdr:to>
      <xdr:col>6</xdr:col>
      <xdr:colOff>228600</xdr:colOff>
      <xdr:row>73</xdr:row>
      <xdr:rowOff>0</xdr:rowOff>
    </xdr:to>
    <xdr:pic macro="[0]!ISSUE.HW_SHOW_INFO_PIC">
      <xdr:nvPicPr>
        <xdr:cNvPr id="1590707" name="ST_NETW_UI_PPL_INFO" descr="help.png">
          <a:extLst>
            <a:ext uri="{FF2B5EF4-FFF2-40B4-BE49-F238E27FC236}">
              <a16:creationId xmlns:a16="http://schemas.microsoft.com/office/drawing/2014/main" id="{00000000-0008-0000-1300-0000B3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1210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47</xdr:col>
      <xdr:colOff>723900</xdr:colOff>
      <xdr:row>7</xdr:row>
      <xdr:rowOff>9525</xdr:rowOff>
    </xdr:from>
    <xdr:to>
      <xdr:col>47</xdr:col>
      <xdr:colOff>952500</xdr:colOff>
      <xdr:row>8</xdr:row>
      <xdr:rowOff>9525</xdr:rowOff>
    </xdr:to>
    <xdr:pic macro="[0]!ISSUE.HW_SHOW_INFO_PIC">
      <xdr:nvPicPr>
        <xdr:cNvPr id="1590708" name="TF_II_GENERAL_INFO" descr="help.png">
          <a:extLst>
            <a:ext uri="{FF2B5EF4-FFF2-40B4-BE49-F238E27FC236}">
              <a16:creationId xmlns:a16="http://schemas.microsoft.com/office/drawing/2014/main" id="{00000000-0008-0000-1300-0000B445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74295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pport.eias.ru/index.php?a=add&amp;catid=44" TargetMode="External"/><Relationship Id="rId3" Type="http://schemas.openxmlformats.org/officeDocument/2006/relationships/hyperlink" Target="http://support.eias.ru/index.php?a=add&amp;catid=44" TargetMode="External"/><Relationship Id="rId7" Type="http://schemas.openxmlformats.org/officeDocument/2006/relationships/hyperlink" Target="http://support.eias.ru/index.php?a=add&amp;catid=44" TargetMode="External"/><Relationship Id="rId2" Type="http://schemas.openxmlformats.org/officeDocument/2006/relationships/hyperlink" Target="http://support.eias.ru/index.php?a=add&amp;catid=44" TargetMode="External"/><Relationship Id="rId1" Type="http://schemas.openxmlformats.org/officeDocument/2006/relationships/hyperlink" Target="http://eiasfst.ru/?page=show_templates" TargetMode="External"/><Relationship Id="rId6" Type="http://schemas.openxmlformats.org/officeDocument/2006/relationships/hyperlink" Target="http://eiasfst.ru/?page=show_template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eiasfst.ru/?page=show_templates" TargetMode="External"/><Relationship Id="rId9" Type="http://schemas.openxmlformats.org/officeDocument/2006/relationships/hyperlink" Target="http://eiasfst.ru/?page=show_templat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24.emf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26.emf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/>
  <dimension ref="A1:AC108"/>
  <sheetViews>
    <sheetView showGridLines="0" zoomScaleNormal="100" workbookViewId="0"/>
  </sheetViews>
  <sheetFormatPr defaultRowHeight="14.25"/>
  <cols>
    <col min="1" max="1" width="3.28515625" style="71" customWidth="1"/>
    <col min="2" max="2" width="8.7109375" style="71" customWidth="1"/>
    <col min="3" max="3" width="22.28515625" style="71" customWidth="1"/>
    <col min="4" max="4" width="4.28515625" style="71" customWidth="1"/>
    <col min="5" max="6" width="4.42578125" style="71" customWidth="1"/>
    <col min="7" max="7" width="4.5703125" style="71" customWidth="1"/>
    <col min="8" max="24" width="4.42578125" style="71" customWidth="1"/>
    <col min="25" max="25" width="4.42578125" style="72" customWidth="1"/>
    <col min="26" max="26" width="9.140625" style="71"/>
    <col min="27" max="27" width="9.140625" style="73"/>
    <col min="28" max="16384" width="9.140625" style="71"/>
  </cols>
  <sheetData>
    <row r="1" spans="1:29" ht="10.5" customHeight="1">
      <c r="A1"/>
      <c r="AA1" s="73" t="s">
        <v>294</v>
      </c>
    </row>
    <row r="2" spans="1:29" ht="16.5" customHeight="1">
      <c r="B2" s="223" t="e">
        <f ca="1">"Код отчёта: " &amp; GetCode()</f>
        <v>#NAME?</v>
      </c>
      <c r="C2" s="223"/>
      <c r="D2" s="223"/>
      <c r="E2" s="223"/>
      <c r="F2" s="223"/>
      <c r="G2" s="223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74"/>
      <c r="X2" s="74"/>
    </row>
    <row r="3" spans="1:29" ht="18" customHeight="1">
      <c r="B3" s="224" t="e">
        <f ca="1">"Версия " &amp; GetVersion()</f>
        <v>#NAME?</v>
      </c>
      <c r="C3" s="224"/>
      <c r="D3" s="76"/>
      <c r="E3" s="76"/>
      <c r="F3" s="76"/>
      <c r="G3" s="76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4"/>
      <c r="T3" s="74"/>
      <c r="U3" s="74"/>
      <c r="V3" s="75"/>
      <c r="W3" s="75"/>
      <c r="X3" s="75"/>
      <c r="Y3" s="75"/>
    </row>
    <row r="4" spans="1:29" ht="6" customHeight="1">
      <c r="B4" s="77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9" ht="31.9" customHeight="1">
      <c r="A5" s="78"/>
      <c r="B5" s="225" t="s">
        <v>312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7"/>
      <c r="Z5" s="78"/>
      <c r="AB5" s="78"/>
      <c r="AC5" s="78"/>
    </row>
    <row r="6" spans="1:29" ht="11.45" customHeight="1">
      <c r="A6" s="79"/>
      <c r="B6" s="80"/>
      <c r="C6" s="81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2"/>
    </row>
    <row r="7" spans="1:29" ht="18" customHeight="1">
      <c r="A7" s="79"/>
      <c r="B7" s="79"/>
      <c r="C7" s="83"/>
      <c r="D7" s="80"/>
      <c r="E7" s="218" t="s">
        <v>307</v>
      </c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82"/>
    </row>
    <row r="8" spans="1:29" ht="15" customHeight="1">
      <c r="A8" s="79"/>
      <c r="B8" s="79"/>
      <c r="C8" s="83"/>
      <c r="D8" s="80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82"/>
    </row>
    <row r="9" spans="1:29" ht="15" customHeight="1">
      <c r="A9" s="79"/>
      <c r="B9" s="79"/>
      <c r="C9" s="83"/>
      <c r="D9" s="80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82"/>
    </row>
    <row r="10" spans="1:29" ht="10.5" customHeight="1">
      <c r="A10" s="79"/>
      <c r="B10" s="79"/>
      <c r="C10" s="83"/>
      <c r="D10" s="80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82"/>
    </row>
    <row r="11" spans="1:29" ht="27" customHeight="1">
      <c r="A11" s="79"/>
      <c r="B11" s="79"/>
      <c r="C11" s="83"/>
      <c r="D11" s="80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82"/>
    </row>
    <row r="12" spans="1:29" ht="12" customHeight="1">
      <c r="A12" s="79"/>
      <c r="B12" s="79"/>
      <c r="C12" s="83"/>
      <c r="D12" s="80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82"/>
    </row>
    <row r="13" spans="1:29" ht="38.25" customHeight="1">
      <c r="A13" s="79"/>
      <c r="B13" s="79"/>
      <c r="C13" s="83"/>
      <c r="D13" s="80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84"/>
    </row>
    <row r="14" spans="1:29" ht="15" customHeight="1">
      <c r="A14" s="79"/>
      <c r="B14" s="79"/>
      <c r="C14" s="83"/>
      <c r="D14" s="80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82"/>
    </row>
    <row r="15" spans="1:29" ht="15">
      <c r="A15" s="79"/>
      <c r="B15" s="79"/>
      <c r="C15" s="83"/>
      <c r="D15" s="80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82"/>
    </row>
    <row r="16" spans="1:29" ht="15">
      <c r="A16" s="79"/>
      <c r="B16" s="79"/>
      <c r="C16" s="83"/>
      <c r="D16" s="80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82"/>
    </row>
    <row r="17" spans="1:25" ht="15" customHeight="1">
      <c r="A17" s="79"/>
      <c r="B17" s="79"/>
      <c r="C17" s="83"/>
      <c r="D17" s="80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82"/>
    </row>
    <row r="18" spans="1:25" ht="15">
      <c r="A18" s="79"/>
      <c r="B18" s="79"/>
      <c r="C18" s="83"/>
      <c r="D18" s="80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82"/>
    </row>
    <row r="19" spans="1:25" ht="57" customHeight="1">
      <c r="A19" s="79"/>
      <c r="B19" s="79"/>
      <c r="C19" s="83"/>
      <c r="D19" s="83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82"/>
    </row>
    <row r="20" spans="1:25" ht="15" hidden="1">
      <c r="A20" s="79"/>
      <c r="B20" s="79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2"/>
    </row>
    <row r="21" spans="1:25" ht="14.25" hidden="1" customHeight="1">
      <c r="A21" s="79"/>
      <c r="B21" s="79"/>
      <c r="C21" s="83"/>
      <c r="D21" s="80"/>
      <c r="E21" s="85" t="s">
        <v>166</v>
      </c>
      <c r="F21" s="219" t="s">
        <v>247</v>
      </c>
      <c r="G21" s="220"/>
      <c r="H21" s="220"/>
      <c r="I21" s="220"/>
      <c r="J21" s="220"/>
      <c r="K21" s="220"/>
      <c r="L21" s="220"/>
      <c r="M21" s="220"/>
      <c r="N21" s="80"/>
      <c r="O21" s="133" t="s">
        <v>166</v>
      </c>
      <c r="P21" s="221" t="s">
        <v>162</v>
      </c>
      <c r="Q21" s="222"/>
      <c r="R21" s="222"/>
      <c r="S21" s="222"/>
      <c r="T21" s="222"/>
      <c r="U21" s="222"/>
      <c r="V21" s="222"/>
      <c r="W21" s="222"/>
      <c r="X21" s="222"/>
      <c r="Y21" s="82"/>
    </row>
    <row r="22" spans="1:25" ht="14.45" hidden="1" customHeight="1">
      <c r="A22" s="79"/>
      <c r="B22" s="79"/>
      <c r="C22" s="83"/>
      <c r="D22" s="80"/>
      <c r="E22" s="86" t="s">
        <v>166</v>
      </c>
      <c r="F22" s="219" t="s">
        <v>163</v>
      </c>
      <c r="G22" s="220"/>
      <c r="H22" s="220"/>
      <c r="I22" s="220"/>
      <c r="J22" s="220"/>
      <c r="K22" s="220"/>
      <c r="L22" s="220"/>
      <c r="M22" s="220"/>
      <c r="N22" s="80"/>
      <c r="O22" s="87" t="s">
        <v>166</v>
      </c>
      <c r="P22" s="221" t="s">
        <v>295</v>
      </c>
      <c r="Q22" s="222"/>
      <c r="R22" s="222"/>
      <c r="S22" s="222"/>
      <c r="T22" s="222"/>
      <c r="U22" s="222"/>
      <c r="V22" s="222"/>
      <c r="W22" s="222"/>
      <c r="X22" s="222"/>
      <c r="Y22" s="82"/>
    </row>
    <row r="23" spans="1:25" ht="27" hidden="1" customHeight="1">
      <c r="A23" s="79"/>
      <c r="B23" s="79"/>
      <c r="C23" s="83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2"/>
    </row>
    <row r="24" spans="1:25" ht="10.5" hidden="1" customHeight="1">
      <c r="A24" s="79"/>
      <c r="B24" s="79"/>
      <c r="C24" s="83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2"/>
    </row>
    <row r="25" spans="1:25" ht="27" hidden="1" customHeight="1">
      <c r="A25" s="79"/>
      <c r="B25" s="79"/>
      <c r="C25" s="8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2"/>
    </row>
    <row r="26" spans="1:25" ht="12" hidden="1" customHeight="1">
      <c r="A26" s="79"/>
      <c r="B26" s="79"/>
      <c r="C26" s="8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2"/>
    </row>
    <row r="27" spans="1:25" ht="31.5" hidden="1" customHeight="1">
      <c r="A27" s="79"/>
      <c r="B27" s="79"/>
      <c r="C27" s="8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2"/>
    </row>
    <row r="28" spans="1:25" ht="15" hidden="1">
      <c r="A28" s="79"/>
      <c r="B28" s="79"/>
      <c r="C28" s="8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2"/>
    </row>
    <row r="29" spans="1:25" ht="15" hidden="1">
      <c r="A29" s="79"/>
      <c r="B29" s="79"/>
      <c r="C29" s="8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2"/>
    </row>
    <row r="30" spans="1:25" ht="15" hidden="1">
      <c r="A30" s="79"/>
      <c r="B30" s="79"/>
      <c r="C30" s="8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2"/>
    </row>
    <row r="31" spans="1:25" ht="15" hidden="1">
      <c r="A31" s="79"/>
      <c r="B31" s="79"/>
      <c r="C31" s="83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2"/>
    </row>
    <row r="32" spans="1:25" ht="15" hidden="1">
      <c r="A32" s="79"/>
      <c r="B32" s="79"/>
      <c r="C32" s="83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2"/>
    </row>
    <row r="33" spans="1:25" ht="26.45" hidden="1" customHeight="1">
      <c r="A33" s="79"/>
      <c r="B33" s="79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2"/>
    </row>
    <row r="34" spans="1:25" ht="15" hidden="1">
      <c r="A34" s="79"/>
      <c r="B34" s="79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2"/>
    </row>
    <row r="35" spans="1:25" ht="24" hidden="1" customHeight="1">
      <c r="A35" s="79"/>
      <c r="B35" s="79"/>
      <c r="C35" s="83"/>
      <c r="D35" s="80"/>
      <c r="E35" s="213" t="s">
        <v>319</v>
      </c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82"/>
    </row>
    <row r="36" spans="1:25" ht="38.25" hidden="1" customHeight="1">
      <c r="A36" s="79"/>
      <c r="B36" s="79"/>
      <c r="C36" s="83"/>
      <c r="D36" s="80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82"/>
    </row>
    <row r="37" spans="1:25" ht="9.75" hidden="1" customHeight="1">
      <c r="A37" s="79"/>
      <c r="B37" s="79"/>
      <c r="C37" s="83"/>
      <c r="D37" s="80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82"/>
    </row>
    <row r="38" spans="1:25" ht="51" hidden="1" customHeight="1">
      <c r="A38" s="79"/>
      <c r="B38" s="79"/>
      <c r="C38" s="83"/>
      <c r="D38" s="80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82"/>
    </row>
    <row r="39" spans="1:25" ht="15" hidden="1" customHeight="1">
      <c r="A39" s="79"/>
      <c r="B39" s="79"/>
      <c r="C39" s="83"/>
      <c r="D39" s="80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82"/>
    </row>
    <row r="40" spans="1:25" ht="12" hidden="1" customHeight="1">
      <c r="A40" s="79"/>
      <c r="B40" s="79"/>
      <c r="C40" s="83"/>
      <c r="D40" s="80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82"/>
    </row>
    <row r="41" spans="1:25" ht="36.75" hidden="1" customHeight="1">
      <c r="A41" s="79"/>
      <c r="B41" s="79"/>
      <c r="C41" s="83"/>
      <c r="D41" s="80"/>
      <c r="E41" s="208" t="s">
        <v>320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15" t="s">
        <v>652</v>
      </c>
      <c r="S41" s="216"/>
      <c r="T41" s="216"/>
      <c r="U41" s="216"/>
      <c r="V41" s="216"/>
      <c r="W41" s="216"/>
      <c r="X41" s="216"/>
      <c r="Y41" s="217"/>
    </row>
    <row r="42" spans="1:25" ht="15" hidden="1">
      <c r="A42" s="79"/>
      <c r="B42" s="79"/>
      <c r="C42" s="83"/>
      <c r="D42" s="8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82"/>
    </row>
    <row r="43" spans="1:25" ht="15" hidden="1">
      <c r="A43" s="79"/>
      <c r="B43" s="79"/>
      <c r="C43" s="83"/>
      <c r="D43" s="8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82"/>
    </row>
    <row r="44" spans="1:25" ht="36.6" hidden="1" customHeight="1">
      <c r="A44" s="79"/>
      <c r="B44" s="79"/>
      <c r="C44" s="83"/>
      <c r="D44" s="83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82"/>
    </row>
    <row r="45" spans="1:25" ht="15" hidden="1">
      <c r="A45" s="79"/>
      <c r="B45" s="79"/>
      <c r="C45" s="83"/>
      <c r="D45" s="83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82"/>
    </row>
    <row r="46" spans="1:25" ht="24" hidden="1" customHeight="1">
      <c r="A46" s="79"/>
      <c r="B46" s="79"/>
      <c r="C46" s="83"/>
      <c r="D46" s="80"/>
      <c r="E46" s="218" t="s">
        <v>315</v>
      </c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82"/>
    </row>
    <row r="47" spans="1:25" ht="37.5" hidden="1" customHeight="1">
      <c r="A47" s="79"/>
      <c r="B47" s="79"/>
      <c r="C47" s="83"/>
      <c r="D47" s="80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82"/>
    </row>
    <row r="48" spans="1:25" ht="24" hidden="1" customHeight="1">
      <c r="A48" s="79"/>
      <c r="B48" s="79"/>
      <c r="C48" s="83"/>
      <c r="D48" s="80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82"/>
    </row>
    <row r="49" spans="1:25" ht="51" hidden="1" customHeight="1">
      <c r="A49" s="79"/>
      <c r="B49" s="79"/>
      <c r="C49" s="83"/>
      <c r="D49" s="80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82"/>
    </row>
    <row r="50" spans="1:25" ht="15" hidden="1">
      <c r="A50" s="79"/>
      <c r="B50" s="79"/>
      <c r="C50" s="83"/>
      <c r="D50" s="80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82"/>
    </row>
    <row r="51" spans="1:25" ht="15" hidden="1">
      <c r="A51" s="79"/>
      <c r="B51" s="79"/>
      <c r="C51" s="83"/>
      <c r="D51" s="80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82"/>
    </row>
    <row r="52" spans="1:25" ht="15" hidden="1">
      <c r="A52" s="79"/>
      <c r="B52" s="79"/>
      <c r="C52" s="83"/>
      <c r="D52" s="80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82"/>
    </row>
    <row r="53" spans="1:25" ht="15" hidden="1">
      <c r="A53" s="79"/>
      <c r="B53" s="79"/>
      <c r="C53" s="83"/>
      <c r="D53" s="80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82"/>
    </row>
    <row r="54" spans="1:25" ht="15" hidden="1">
      <c r="A54" s="79"/>
      <c r="B54" s="79"/>
      <c r="C54" s="83"/>
      <c r="D54" s="80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82"/>
    </row>
    <row r="55" spans="1:25" ht="15" hidden="1">
      <c r="A55" s="79"/>
      <c r="B55" s="79"/>
      <c r="C55" s="83"/>
      <c r="D55" s="80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82"/>
    </row>
    <row r="56" spans="1:25" ht="26.25" hidden="1" customHeight="1">
      <c r="A56" s="79"/>
      <c r="B56" s="79"/>
      <c r="C56" s="83"/>
      <c r="D56" s="83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82"/>
    </row>
    <row r="57" spans="1:25" ht="15" hidden="1">
      <c r="A57" s="79"/>
      <c r="B57" s="79"/>
      <c r="C57" s="83"/>
      <c r="D57" s="83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82"/>
    </row>
    <row r="58" spans="1:25" ht="15" hidden="1" customHeight="1">
      <c r="A58" s="79"/>
      <c r="B58" s="79"/>
      <c r="C58" s="83"/>
      <c r="D58" s="80"/>
      <c r="E58" s="100"/>
      <c r="F58" s="100"/>
      <c r="G58" s="100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82"/>
    </row>
    <row r="59" spans="1:25" ht="15" hidden="1" customHeight="1">
      <c r="A59" s="79"/>
      <c r="B59" s="79"/>
      <c r="C59" s="83"/>
      <c r="D59" s="80"/>
      <c r="E59" s="211" t="s">
        <v>180</v>
      </c>
      <c r="F59" s="211"/>
      <c r="G59" s="211"/>
      <c r="H59" s="211"/>
      <c r="I59" s="211"/>
      <c r="J59" s="211"/>
      <c r="K59" s="212" t="s">
        <v>175</v>
      </c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82"/>
    </row>
    <row r="60" spans="1:25" ht="15" hidden="1" customHeight="1">
      <c r="A60" s="79"/>
      <c r="B60" s="79"/>
      <c r="C60" s="83"/>
      <c r="D60" s="80"/>
      <c r="E60" s="211" t="s">
        <v>244</v>
      </c>
      <c r="F60" s="211"/>
      <c r="G60" s="211"/>
      <c r="H60" s="211"/>
      <c r="I60" s="211"/>
      <c r="J60" s="211"/>
      <c r="K60" s="212" t="s">
        <v>177</v>
      </c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82"/>
    </row>
    <row r="61" spans="1:25" ht="15" hidden="1" customHeight="1">
      <c r="A61" s="79"/>
      <c r="B61" s="79"/>
      <c r="C61" s="83"/>
      <c r="D61" s="80"/>
      <c r="E61" s="89"/>
      <c r="F61" s="88"/>
      <c r="G61" s="9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82"/>
    </row>
    <row r="62" spans="1:25" ht="27.75" hidden="1" customHeight="1">
      <c r="A62" s="79"/>
      <c r="B62" s="79"/>
      <c r="C62" s="83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2"/>
    </row>
    <row r="63" spans="1:25" ht="15" hidden="1">
      <c r="A63" s="79"/>
      <c r="B63" s="79"/>
      <c r="C63" s="83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2"/>
    </row>
    <row r="64" spans="1:25" ht="15" hidden="1">
      <c r="A64" s="79"/>
      <c r="B64" s="79"/>
      <c r="C64" s="83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2"/>
    </row>
    <row r="65" spans="1:25" ht="15" hidden="1">
      <c r="A65" s="79"/>
      <c r="B65" s="79"/>
      <c r="C65" s="83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2"/>
    </row>
    <row r="66" spans="1:25" ht="15" hidden="1">
      <c r="A66" s="79"/>
      <c r="B66" s="79"/>
      <c r="C66" s="83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2"/>
    </row>
    <row r="67" spans="1:25" ht="15" hidden="1">
      <c r="A67" s="79"/>
      <c r="B67" s="79"/>
      <c r="C67" s="83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2"/>
    </row>
    <row r="68" spans="1:25" ht="90" hidden="1" customHeight="1">
      <c r="A68" s="79"/>
      <c r="B68" s="79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2"/>
    </row>
    <row r="69" spans="1:25" ht="15" hidden="1">
      <c r="A69" s="79"/>
      <c r="B69" s="79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2"/>
    </row>
    <row r="70" spans="1:25" ht="26.25" hidden="1" customHeight="1">
      <c r="A70" s="79"/>
      <c r="B70" s="79"/>
      <c r="C70" s="83"/>
      <c r="D70" s="80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82"/>
    </row>
    <row r="71" spans="1:25" ht="29.25" hidden="1" customHeight="1">
      <c r="A71" s="79"/>
      <c r="B71" s="79"/>
      <c r="C71" s="83"/>
      <c r="D71" s="80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82"/>
    </row>
    <row r="72" spans="1:25" ht="27" hidden="1" customHeight="1">
      <c r="A72" s="79"/>
      <c r="B72" s="79"/>
      <c r="C72" s="83"/>
      <c r="D72" s="80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82"/>
    </row>
    <row r="73" spans="1:25" ht="38.25" hidden="1" customHeight="1">
      <c r="A73" s="79"/>
      <c r="B73" s="79"/>
      <c r="C73" s="83"/>
      <c r="D73" s="80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82"/>
    </row>
    <row r="74" spans="1:25" ht="15" hidden="1">
      <c r="A74" s="79"/>
      <c r="B74" s="79"/>
      <c r="C74" s="83"/>
      <c r="D74" s="80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82"/>
    </row>
    <row r="75" spans="1:25" ht="132" hidden="1" customHeight="1">
      <c r="A75" s="79"/>
      <c r="B75" s="79"/>
      <c r="C75" s="83"/>
      <c r="D75" s="80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82"/>
    </row>
    <row r="76" spans="1:25" ht="15" hidden="1">
      <c r="A76" s="79"/>
      <c r="B76" s="79"/>
      <c r="C76" s="83"/>
      <c r="D76" s="80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82"/>
    </row>
    <row r="77" spans="1:25" ht="15" hidden="1" customHeight="1">
      <c r="A77" s="79"/>
      <c r="B77" s="79"/>
      <c r="C77" s="83"/>
      <c r="D77" s="80"/>
      <c r="E77" s="211" t="s">
        <v>174</v>
      </c>
      <c r="F77" s="211"/>
      <c r="G77" s="211"/>
      <c r="H77" s="211"/>
      <c r="I77" s="211"/>
      <c r="J77" s="211"/>
      <c r="K77" s="212" t="s">
        <v>175</v>
      </c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82"/>
    </row>
    <row r="78" spans="1:25" ht="15" hidden="1" customHeight="1">
      <c r="A78" s="79"/>
      <c r="B78" s="79"/>
      <c r="C78" s="83"/>
      <c r="D78" s="80"/>
      <c r="E78" s="211" t="s">
        <v>176</v>
      </c>
      <c r="F78" s="211"/>
      <c r="G78" s="211"/>
      <c r="H78" s="211"/>
      <c r="I78" s="211"/>
      <c r="J78" s="211"/>
      <c r="K78" s="212" t="s">
        <v>324</v>
      </c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82"/>
    </row>
    <row r="79" spans="1:25" ht="15" hidden="1" customHeight="1">
      <c r="A79" s="79"/>
      <c r="B79" s="79"/>
      <c r="C79" s="83"/>
      <c r="D79" s="80"/>
      <c r="E79" s="211" t="s">
        <v>178</v>
      </c>
      <c r="F79" s="211"/>
      <c r="G79" s="211"/>
      <c r="H79" s="211"/>
      <c r="I79" s="211"/>
      <c r="J79" s="211"/>
      <c r="K79" s="212" t="s">
        <v>179</v>
      </c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82"/>
    </row>
    <row r="80" spans="1:25" ht="15" hidden="1">
      <c r="A80" s="79"/>
      <c r="B80" s="79"/>
      <c r="C80" s="83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2"/>
    </row>
    <row r="81" spans="1:27" ht="15" hidden="1">
      <c r="A81" s="79"/>
      <c r="B81" s="79"/>
      <c r="C81" s="83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2"/>
    </row>
    <row r="82" spans="1:27" ht="15" hidden="1">
      <c r="A82" s="79"/>
      <c r="B82" s="79"/>
      <c r="C82" s="83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2"/>
    </row>
    <row r="83" spans="1:27" ht="15" hidden="1">
      <c r="A83" s="79"/>
      <c r="B83" s="79"/>
      <c r="C83" s="83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2"/>
    </row>
    <row r="84" spans="1:27" ht="15" hidden="1">
      <c r="A84" s="79"/>
      <c r="B84" s="79"/>
      <c r="C84" s="83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2"/>
    </row>
    <row r="85" spans="1:27" ht="15" hidden="1">
      <c r="A85" s="79"/>
      <c r="B85" s="79"/>
      <c r="C85" s="83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2"/>
    </row>
    <row r="86" spans="1:27" ht="15" hidden="1">
      <c r="A86" s="79"/>
      <c r="B86" s="79"/>
      <c r="C86" s="83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2"/>
    </row>
    <row r="87" spans="1:27" ht="15" hidden="1">
      <c r="A87" s="79"/>
      <c r="B87" s="79"/>
      <c r="C87" s="83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2"/>
    </row>
    <row r="88" spans="1:27" ht="15" hidden="1">
      <c r="A88" s="79"/>
      <c r="B88" s="79"/>
      <c r="C88" s="83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2"/>
    </row>
    <row r="89" spans="1:27" ht="15" hidden="1">
      <c r="A89" s="79"/>
      <c r="B89" s="79"/>
      <c r="C89" s="83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2"/>
    </row>
    <row r="90" spans="1:27" ht="15" hidden="1">
      <c r="A90" s="79"/>
      <c r="B90" s="79"/>
      <c r="C90" s="83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2"/>
    </row>
    <row r="91" spans="1:27" ht="27.75" hidden="1" customHeight="1">
      <c r="A91" s="79"/>
      <c r="B91" s="79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2"/>
    </row>
    <row r="92" spans="1:27" ht="15" hidden="1">
      <c r="A92" s="79"/>
      <c r="B92" s="79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2"/>
    </row>
    <row r="93" spans="1:27" ht="25.5" hidden="1" customHeight="1">
      <c r="A93" s="79"/>
      <c r="B93" s="79"/>
      <c r="C93" s="83"/>
      <c r="D93" s="80"/>
      <c r="E93" s="231" t="s">
        <v>53</v>
      </c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82"/>
    </row>
    <row r="94" spans="1:27" ht="15" hidden="1" customHeight="1">
      <c r="A94" s="79"/>
      <c r="B94" s="79"/>
      <c r="C94" s="83"/>
      <c r="D94" s="80"/>
      <c r="E94" s="80"/>
      <c r="F94" s="80"/>
      <c r="G94" s="80"/>
      <c r="H94" s="93"/>
      <c r="I94" s="93"/>
      <c r="J94" s="93"/>
      <c r="K94" s="93"/>
      <c r="L94" s="93"/>
      <c r="M94" s="93"/>
      <c r="N94" s="93"/>
      <c r="O94" s="94"/>
      <c r="P94" s="94"/>
      <c r="Q94" s="94"/>
      <c r="R94" s="94"/>
      <c r="S94" s="94"/>
      <c r="T94" s="94"/>
      <c r="U94" s="80"/>
      <c r="V94" s="80"/>
      <c r="W94" s="80"/>
      <c r="X94" s="80"/>
      <c r="Y94" s="82"/>
    </row>
    <row r="95" spans="1:27" ht="15" hidden="1" customHeight="1">
      <c r="A95" s="79"/>
      <c r="B95" s="79"/>
      <c r="C95" s="83"/>
      <c r="D95" s="80"/>
      <c r="E95" s="95"/>
      <c r="F95" s="210" t="s">
        <v>54</v>
      </c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94"/>
      <c r="U95" s="80"/>
      <c r="V95" s="80"/>
      <c r="W95" s="80"/>
      <c r="X95" s="80"/>
      <c r="Y95" s="82"/>
      <c r="AA95" s="73" t="s">
        <v>55</v>
      </c>
    </row>
    <row r="96" spans="1:27" ht="15" hidden="1" customHeight="1">
      <c r="A96" s="79"/>
      <c r="B96" s="79"/>
      <c r="C96" s="83"/>
      <c r="D96" s="80"/>
      <c r="E96" s="80"/>
      <c r="F96" s="80"/>
      <c r="G96" s="80"/>
      <c r="H96" s="93"/>
      <c r="I96" s="93"/>
      <c r="J96" s="93"/>
      <c r="K96" s="93"/>
      <c r="L96" s="93"/>
      <c r="M96" s="93"/>
      <c r="N96" s="93"/>
      <c r="O96" s="94"/>
      <c r="P96" s="94"/>
      <c r="Q96" s="94"/>
      <c r="R96" s="94"/>
      <c r="S96" s="94"/>
      <c r="T96" s="94"/>
      <c r="U96" s="80"/>
      <c r="V96" s="80"/>
      <c r="W96" s="80"/>
      <c r="X96" s="80"/>
      <c r="Y96" s="82"/>
    </row>
    <row r="97" spans="1:25" ht="15" hidden="1">
      <c r="A97" s="79"/>
      <c r="B97" s="79"/>
      <c r="C97" s="83"/>
      <c r="D97" s="80"/>
      <c r="E97" s="80"/>
      <c r="F97" s="210" t="s">
        <v>56</v>
      </c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82"/>
    </row>
    <row r="98" spans="1:25" ht="15" hidden="1">
      <c r="A98" s="79"/>
      <c r="B98" s="79"/>
      <c r="C98" s="8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2"/>
    </row>
    <row r="99" spans="1:25" ht="15" hidden="1">
      <c r="A99" s="79"/>
      <c r="B99" s="79"/>
      <c r="C99" s="83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2"/>
    </row>
    <row r="100" spans="1:25" ht="15" hidden="1">
      <c r="A100" s="79"/>
      <c r="B100" s="79"/>
      <c r="C100" s="83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2"/>
    </row>
    <row r="101" spans="1:25" ht="15" hidden="1">
      <c r="A101" s="79"/>
      <c r="B101" s="79"/>
      <c r="C101" s="83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2"/>
    </row>
    <row r="102" spans="1:25" ht="15" hidden="1">
      <c r="A102" s="79"/>
      <c r="B102" s="79"/>
      <c r="C102" s="83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2"/>
    </row>
    <row r="103" spans="1:25" hidden="1">
      <c r="A103" s="79"/>
      <c r="B103" s="79"/>
      <c r="C103" s="83"/>
      <c r="D103" s="80"/>
      <c r="E103" s="208" t="s">
        <v>316</v>
      </c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9" t="s">
        <v>255</v>
      </c>
      <c r="S103" s="209"/>
      <c r="T103" s="209"/>
      <c r="U103" s="209"/>
      <c r="V103" s="209"/>
      <c r="W103" s="209"/>
      <c r="X103" s="209"/>
      <c r="Y103" s="209"/>
    </row>
    <row r="104" spans="1:25" hidden="1">
      <c r="A104" s="79"/>
      <c r="B104" s="79"/>
      <c r="C104" s="83"/>
      <c r="D104" s="80"/>
      <c r="E104" s="208" t="s">
        <v>317</v>
      </c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9"/>
      <c r="S104" s="209"/>
      <c r="T104" s="209"/>
      <c r="U104" s="209"/>
      <c r="V104" s="209"/>
      <c r="W104" s="209"/>
      <c r="X104" s="209"/>
      <c r="Y104" s="209"/>
    </row>
    <row r="105" spans="1:25" hidden="1">
      <c r="A105" s="79"/>
      <c r="B105" s="79"/>
      <c r="C105" s="83"/>
      <c r="D105" s="80"/>
      <c r="E105" s="208" t="s">
        <v>318</v>
      </c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9"/>
      <c r="S105" s="209"/>
      <c r="T105" s="209"/>
      <c r="U105" s="209"/>
      <c r="V105" s="209"/>
      <c r="W105" s="209"/>
      <c r="X105" s="209"/>
      <c r="Y105" s="209"/>
    </row>
    <row r="106" spans="1:25" ht="30" hidden="1" customHeight="1">
      <c r="A106" s="79"/>
      <c r="B106" s="79"/>
      <c r="C106" s="83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2"/>
    </row>
    <row r="107" spans="1:25" ht="32.25" hidden="1" customHeight="1">
      <c r="A107" s="79"/>
      <c r="B107" s="79"/>
      <c r="C107" s="83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2"/>
    </row>
    <row r="108" spans="1:25" ht="18" customHeight="1">
      <c r="A108" s="79"/>
      <c r="B108" s="79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2"/>
    </row>
  </sheetData>
  <sheetProtection password="A760" sheet="1" objects="1" scenarios="1" formatColumns="0" formatRows="0"/>
  <dataConsolidate link="1"/>
  <mergeCells count="34">
    <mergeCell ref="E76:G76"/>
    <mergeCell ref="H76:X76"/>
    <mergeCell ref="E93:X93"/>
    <mergeCell ref="F95:S95"/>
    <mergeCell ref="E77:J77"/>
    <mergeCell ref="K77:X77"/>
    <mergeCell ref="K79:X79"/>
    <mergeCell ref="E79:J79"/>
    <mergeCell ref="E78:J78"/>
    <mergeCell ref="K78:X78"/>
    <mergeCell ref="F21:M21"/>
    <mergeCell ref="P21:X21"/>
    <mergeCell ref="P22:X22"/>
    <mergeCell ref="B2:G2"/>
    <mergeCell ref="B3:C3"/>
    <mergeCell ref="B5:Y5"/>
    <mergeCell ref="E7:X19"/>
    <mergeCell ref="F22:M22"/>
    <mergeCell ref="E59:J59"/>
    <mergeCell ref="K59:X59"/>
    <mergeCell ref="E35:X39"/>
    <mergeCell ref="E60:J60"/>
    <mergeCell ref="K60:X60"/>
    <mergeCell ref="E40:X40"/>
    <mergeCell ref="E41:Q41"/>
    <mergeCell ref="R41:Y41"/>
    <mergeCell ref="E46:X57"/>
    <mergeCell ref="E105:Q105"/>
    <mergeCell ref="R105:Y105"/>
    <mergeCell ref="F97:X97"/>
    <mergeCell ref="E103:Q103"/>
    <mergeCell ref="R103:Y103"/>
    <mergeCell ref="E104:Q104"/>
    <mergeCell ref="R104:Y104"/>
  </mergeCells>
  <phoneticPr fontId="0" type="noConversion"/>
  <dataValidations count="1">
    <dataValidation type="list" allowBlank="1" showInputMessage="1" showErrorMessage="1" sqref="R103" xr:uid="{00000000-0002-0000-0000-000000000000}">
      <formula1>YES_NO</formula1>
    </dataValidation>
  </dataValidations>
  <hyperlinks>
    <hyperlink ref="K78" r:id="rId1" location="'Инструкция'!A1" display="http://eiasfst.ru/?page=show_templates" xr:uid="{00000000-0004-0000-0000-000000000000}"/>
    <hyperlink ref="K77" r:id="rId2" location="'Инструкция'!A1" display="http://support.eias.ru/index.php?a=add&amp;catid=44" xr:uid="{00000000-0004-0000-0000-000001000000}"/>
    <hyperlink ref="J77:X77" r:id="rId3" location="'Инструкция'!A1" display="Обратиться за помощью" xr:uid="{00000000-0004-0000-0000-000002000000}"/>
    <hyperlink ref="J78:X78" r:id="rId4" location="'Инструкция'!A1" display="Перейти" xr:uid="{00000000-0004-0000-0000-000003000000}"/>
    <hyperlink ref="K79" r:id="rId5" location="'Инструкция'!A1" display="http://eias.ru/files/shablon/manual_loading_through_monitoring.pdf" xr:uid="{00000000-0004-0000-0000-000004000000}"/>
    <hyperlink ref="K79:X79" location="Инструкция!A1" tooltip="Руководство по загрузке документов" display="Руководство по загрузке документов" xr:uid="{00000000-0004-0000-0000-000005000000}"/>
    <hyperlink ref="K78:X78" location="Инструкция!A1" tooltip="Перейти к отчётным формам" display="Перейти к разделу" xr:uid="{00000000-0004-0000-0000-000006000000}"/>
    <hyperlink ref="K77:X77" location="Инструкция!A1" tooltip="Перейти на support.eias.ru" display="Обратиться за помощью" xr:uid="{00000000-0004-0000-0000-000007000000}"/>
    <hyperlink ref="K60" r:id="rId6" location="'Инструкция'!A1" display="http://eiasfst.ru/?page=show_templates" xr:uid="{00000000-0004-0000-0000-000008000000}"/>
    <hyperlink ref="K59" r:id="rId7" location="'Инструкция'!A1" display="http://support.eias.ru/index.php?a=add&amp;catid=44" xr:uid="{00000000-0004-0000-0000-000009000000}"/>
    <hyperlink ref="J59:X59" r:id="rId8" location="'Инструкция'!A1" display="Обратиться за помощью" xr:uid="{00000000-0004-0000-0000-00000A000000}"/>
    <hyperlink ref="J60:X60" r:id="rId9" location="'Инструкция'!A1" display="Перейти" xr:uid="{00000000-0004-0000-0000-00000B000000}"/>
    <hyperlink ref="K60:X60" location="Инструкция!A1" tooltip="Перейти" display="Перейти" xr:uid="{00000000-0004-0000-0000-00000C000000}"/>
    <hyperlink ref="K59:X59" location="Инструкция!A1" tooltip="Перейти на support.eias.ru" display="Обратиться за помощью" xr:uid="{00000000-0004-0000-0000-00000D000000}"/>
  </hyperlinks>
  <pageMargins left="0.7" right="0.7" top="0.75" bottom="0.75" header="0.3" footer="0.3"/>
  <pageSetup paperSize="9" orientation="portrait" horizontalDpi="180" verticalDpi="180" r:id="rId10"/>
  <headerFooter alignWithMargins="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X_AUTHORISATION">
    <tabColor indexed="47"/>
  </sheetPr>
  <dimension ref="A1:A2"/>
  <sheetViews>
    <sheetView zoomScaleNormal="100" workbookViewId="0"/>
  </sheetViews>
  <sheetFormatPr defaultRowHeight="11.25"/>
  <cols>
    <col min="1" max="16384" width="9.140625" style="48"/>
  </cols>
  <sheetData>
    <row r="1" spans="1:1">
      <c r="A1" s="48" t="s">
        <v>158</v>
      </c>
    </row>
    <row r="2" spans="1:1">
      <c r="A2" s="48" t="s">
        <v>5112</v>
      </c>
    </row>
  </sheetData>
  <sheetProtection formatColumns="0" formatRows="0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OKTMO_HISTORY">
    <tabColor indexed="47"/>
  </sheetPr>
  <dimension ref="A1:D491"/>
  <sheetViews>
    <sheetView showGridLines="0" zoomScaleNormal="100" workbookViewId="0"/>
  </sheetViews>
  <sheetFormatPr defaultRowHeight="11.25"/>
  <cols>
    <col min="1" max="16384" width="9.140625" style="48"/>
  </cols>
  <sheetData>
    <row r="1" spans="1:4">
      <c r="A1" s="48" t="s">
        <v>222</v>
      </c>
      <c r="B1" s="48" t="s">
        <v>224</v>
      </c>
      <c r="C1" s="48" t="s">
        <v>225</v>
      </c>
      <c r="D1" s="48" t="s">
        <v>173</v>
      </c>
    </row>
    <row r="2" spans="1:4">
      <c r="A2" s="48" t="s">
        <v>690</v>
      </c>
      <c r="B2" s="48" t="s">
        <v>4344</v>
      </c>
      <c r="C2" s="48" t="s">
        <v>692</v>
      </c>
      <c r="D2" s="48" t="s">
        <v>4133</v>
      </c>
    </row>
    <row r="3" spans="1:4">
      <c r="A3" s="48" t="s">
        <v>690</v>
      </c>
      <c r="B3" s="48" t="s">
        <v>690</v>
      </c>
      <c r="C3" s="48" t="s">
        <v>4132</v>
      </c>
      <c r="D3" s="48" t="s">
        <v>4134</v>
      </c>
    </row>
    <row r="4" spans="1:4">
      <c r="A4" s="48" t="s">
        <v>690</v>
      </c>
      <c r="B4" s="48" t="s">
        <v>4345</v>
      </c>
      <c r="C4" s="48" t="s">
        <v>704</v>
      </c>
      <c r="D4" s="48" t="s">
        <v>4133</v>
      </c>
    </row>
    <row r="5" spans="1:4">
      <c r="A5" s="48" t="s">
        <v>690</v>
      </c>
      <c r="B5" s="48" t="s">
        <v>4346</v>
      </c>
      <c r="C5" s="48" t="s">
        <v>717</v>
      </c>
      <c r="D5" s="48" t="s">
        <v>4133</v>
      </c>
    </row>
    <row r="6" spans="1:4">
      <c r="A6" s="48" t="s">
        <v>690</v>
      </c>
      <c r="B6" s="48" t="s">
        <v>4347</v>
      </c>
      <c r="C6" s="48" t="s">
        <v>724</v>
      </c>
      <c r="D6" s="48" t="s">
        <v>4133</v>
      </c>
    </row>
    <row r="7" spans="1:4">
      <c r="A7" s="48" t="s">
        <v>690</v>
      </c>
      <c r="B7" s="48" t="s">
        <v>735</v>
      </c>
      <c r="C7" s="48" t="s">
        <v>736</v>
      </c>
      <c r="D7" s="48" t="s">
        <v>4133</v>
      </c>
    </row>
    <row r="8" spans="1:4">
      <c r="A8" s="48" t="s">
        <v>690</v>
      </c>
      <c r="B8" s="48" t="s">
        <v>4348</v>
      </c>
      <c r="C8" s="48" t="s">
        <v>746</v>
      </c>
      <c r="D8" s="48" t="s">
        <v>4133</v>
      </c>
    </row>
    <row r="9" spans="1:4">
      <c r="A9" s="48" t="s">
        <v>690</v>
      </c>
      <c r="B9" s="48" t="s">
        <v>4349</v>
      </c>
      <c r="C9" s="48" t="s">
        <v>759</v>
      </c>
      <c r="D9" s="48" t="s">
        <v>4133</v>
      </c>
    </row>
    <row r="10" spans="1:4">
      <c r="A10" s="48" t="s">
        <v>690</v>
      </c>
      <c r="B10" s="48" t="s">
        <v>4350</v>
      </c>
      <c r="C10" s="48" t="s">
        <v>767</v>
      </c>
      <c r="D10" s="48" t="s">
        <v>4133</v>
      </c>
    </row>
    <row r="11" spans="1:4">
      <c r="A11" s="48" t="s">
        <v>690</v>
      </c>
      <c r="B11" s="48" t="s">
        <v>4351</v>
      </c>
      <c r="C11" s="48" t="s">
        <v>775</v>
      </c>
      <c r="D11" s="48" t="s">
        <v>4133</v>
      </c>
    </row>
    <row r="12" spans="1:4">
      <c r="A12" s="48" t="s">
        <v>782</v>
      </c>
      <c r="B12" s="48" t="s">
        <v>782</v>
      </c>
      <c r="C12" s="48" t="s">
        <v>4135</v>
      </c>
      <c r="D12" s="48" t="s">
        <v>4134</v>
      </c>
    </row>
    <row r="13" spans="1:4">
      <c r="A13" s="48" t="s">
        <v>782</v>
      </c>
      <c r="B13" s="48" t="s">
        <v>4352</v>
      </c>
      <c r="C13" s="48" t="s">
        <v>820</v>
      </c>
      <c r="D13" s="48" t="s">
        <v>4133</v>
      </c>
    </row>
    <row r="14" spans="1:4">
      <c r="A14" s="48" t="s">
        <v>782</v>
      </c>
      <c r="B14" s="48" t="s">
        <v>4353</v>
      </c>
      <c r="C14" s="48" t="s">
        <v>828</v>
      </c>
      <c r="D14" s="48" t="s">
        <v>4133</v>
      </c>
    </row>
    <row r="15" spans="1:4">
      <c r="A15" s="48" t="s">
        <v>782</v>
      </c>
      <c r="B15" s="48" t="s">
        <v>4354</v>
      </c>
      <c r="C15" s="48" t="s">
        <v>836</v>
      </c>
      <c r="D15" s="48" t="s">
        <v>4133</v>
      </c>
    </row>
    <row r="16" spans="1:4">
      <c r="A16" s="48" t="s">
        <v>782</v>
      </c>
      <c r="B16" s="48" t="s">
        <v>4355</v>
      </c>
      <c r="C16" s="48" t="s">
        <v>844</v>
      </c>
      <c r="D16" s="48" t="s">
        <v>4133</v>
      </c>
    </row>
    <row r="17" spans="1:4">
      <c r="A17" s="48" t="s">
        <v>782</v>
      </c>
      <c r="B17" s="48" t="s">
        <v>4356</v>
      </c>
      <c r="C17" s="48" t="s">
        <v>852</v>
      </c>
      <c r="D17" s="48" t="s">
        <v>4133</v>
      </c>
    </row>
    <row r="18" spans="1:4">
      <c r="A18" s="48" t="s">
        <v>782</v>
      </c>
      <c r="B18" s="48" t="s">
        <v>4357</v>
      </c>
      <c r="C18" s="48" t="s">
        <v>860</v>
      </c>
      <c r="D18" s="48" t="s">
        <v>4133</v>
      </c>
    </row>
    <row r="19" spans="1:4">
      <c r="A19" s="48" t="s">
        <v>782</v>
      </c>
      <c r="B19" s="48" t="s">
        <v>4358</v>
      </c>
      <c r="C19" s="48" t="s">
        <v>868</v>
      </c>
      <c r="D19" s="48" t="s">
        <v>4133</v>
      </c>
    </row>
    <row r="20" spans="1:4">
      <c r="A20" s="48" t="s">
        <v>782</v>
      </c>
      <c r="B20" s="48" t="s">
        <v>4359</v>
      </c>
      <c r="C20" s="48" t="s">
        <v>876</v>
      </c>
      <c r="D20" s="48" t="s">
        <v>4133</v>
      </c>
    </row>
    <row r="21" spans="1:4">
      <c r="A21" s="48" t="s">
        <v>782</v>
      </c>
      <c r="B21" s="48" t="s">
        <v>4360</v>
      </c>
      <c r="C21" s="48" t="s">
        <v>889</v>
      </c>
      <c r="D21" s="48" t="s">
        <v>4133</v>
      </c>
    </row>
    <row r="22" spans="1:4">
      <c r="A22" s="48" t="s">
        <v>782</v>
      </c>
      <c r="B22" s="48" t="s">
        <v>4361</v>
      </c>
      <c r="C22" s="48" t="s">
        <v>897</v>
      </c>
      <c r="D22" s="48" t="s">
        <v>4133</v>
      </c>
    </row>
    <row r="23" spans="1:4">
      <c r="A23" s="48" t="s">
        <v>782</v>
      </c>
      <c r="B23" s="48" t="s">
        <v>4362</v>
      </c>
      <c r="C23" s="48" t="s">
        <v>905</v>
      </c>
      <c r="D23" s="48" t="s">
        <v>4133</v>
      </c>
    </row>
    <row r="24" spans="1:4">
      <c r="A24" s="48" t="s">
        <v>782</v>
      </c>
      <c r="B24" s="48" t="s">
        <v>4363</v>
      </c>
      <c r="C24" s="48" t="s">
        <v>784</v>
      </c>
      <c r="D24" s="48" t="s">
        <v>4136</v>
      </c>
    </row>
    <row r="25" spans="1:4">
      <c r="A25" s="48" t="s">
        <v>912</v>
      </c>
      <c r="B25" s="48" t="s">
        <v>913</v>
      </c>
      <c r="C25" s="48" t="s">
        <v>914</v>
      </c>
      <c r="D25" s="48" t="s">
        <v>4133</v>
      </c>
    </row>
    <row r="26" spans="1:4">
      <c r="A26" s="48" t="s">
        <v>912</v>
      </c>
      <c r="B26" s="48" t="s">
        <v>4364</v>
      </c>
      <c r="C26" s="48" t="s">
        <v>924</v>
      </c>
      <c r="D26" s="48" t="s">
        <v>4133</v>
      </c>
    </row>
    <row r="27" spans="1:4">
      <c r="A27" s="48" t="s">
        <v>912</v>
      </c>
      <c r="B27" s="48" t="s">
        <v>4365</v>
      </c>
      <c r="C27" s="48" t="s">
        <v>932</v>
      </c>
      <c r="D27" s="48" t="s">
        <v>4133</v>
      </c>
    </row>
    <row r="28" spans="1:4">
      <c r="A28" s="48" t="s">
        <v>912</v>
      </c>
      <c r="B28" s="48" t="s">
        <v>912</v>
      </c>
      <c r="C28" s="48" t="s">
        <v>4137</v>
      </c>
      <c r="D28" s="48" t="s">
        <v>4134</v>
      </c>
    </row>
    <row r="29" spans="1:4">
      <c r="A29" s="48" t="s">
        <v>912</v>
      </c>
      <c r="B29" s="48" t="s">
        <v>4366</v>
      </c>
      <c r="C29" s="48" t="s">
        <v>940</v>
      </c>
      <c r="D29" s="48" t="s">
        <v>4133</v>
      </c>
    </row>
    <row r="30" spans="1:4">
      <c r="A30" s="48" t="s">
        <v>912</v>
      </c>
      <c r="B30" s="48" t="s">
        <v>4367</v>
      </c>
      <c r="C30" s="48" t="s">
        <v>948</v>
      </c>
      <c r="D30" s="48" t="s">
        <v>4133</v>
      </c>
    </row>
    <row r="31" spans="1:4">
      <c r="A31" s="48" t="s">
        <v>912</v>
      </c>
      <c r="B31" s="48" t="s">
        <v>4368</v>
      </c>
      <c r="C31" s="48" t="s">
        <v>992</v>
      </c>
      <c r="D31" s="48" t="s">
        <v>4133</v>
      </c>
    </row>
    <row r="32" spans="1:4">
      <c r="A32" s="48" t="s">
        <v>912</v>
      </c>
      <c r="B32" s="48" t="s">
        <v>4369</v>
      </c>
      <c r="C32" s="48" t="s">
        <v>1000</v>
      </c>
      <c r="D32" s="48" t="s">
        <v>4133</v>
      </c>
    </row>
    <row r="33" spans="1:4">
      <c r="A33" s="48" t="s">
        <v>912</v>
      </c>
      <c r="B33" s="48" t="s">
        <v>4370</v>
      </c>
      <c r="C33" s="48" t="s">
        <v>1008</v>
      </c>
      <c r="D33" s="48" t="s">
        <v>4133</v>
      </c>
    </row>
    <row r="34" spans="1:4">
      <c r="A34" s="48" t="s">
        <v>912</v>
      </c>
      <c r="B34" s="48" t="s">
        <v>4371</v>
      </c>
      <c r="C34" s="48" t="s">
        <v>1016</v>
      </c>
      <c r="D34" s="48" t="s">
        <v>4133</v>
      </c>
    </row>
    <row r="35" spans="1:4">
      <c r="A35" s="48" t="s">
        <v>912</v>
      </c>
      <c r="B35" s="48" t="s">
        <v>4372</v>
      </c>
      <c r="C35" s="48" t="s">
        <v>1024</v>
      </c>
      <c r="D35" s="48" t="s">
        <v>4133</v>
      </c>
    </row>
    <row r="36" spans="1:4">
      <c r="A36" s="48" t="s">
        <v>912</v>
      </c>
      <c r="B36" s="48" t="s">
        <v>4373</v>
      </c>
      <c r="C36" s="48" t="s">
        <v>1032</v>
      </c>
      <c r="D36" s="48" t="s">
        <v>4133</v>
      </c>
    </row>
    <row r="37" spans="1:4">
      <c r="A37" s="48" t="s">
        <v>912</v>
      </c>
      <c r="B37" s="48" t="s">
        <v>1039</v>
      </c>
      <c r="C37" s="48" t="s">
        <v>1040</v>
      </c>
      <c r="D37" s="48" t="s">
        <v>4133</v>
      </c>
    </row>
    <row r="38" spans="1:4">
      <c r="A38" s="48" t="s">
        <v>912</v>
      </c>
      <c r="B38" s="48" t="s">
        <v>4374</v>
      </c>
      <c r="C38" s="48" t="s">
        <v>1048</v>
      </c>
      <c r="D38" s="48" t="s">
        <v>4133</v>
      </c>
    </row>
    <row r="39" spans="1:4">
      <c r="A39" s="48" t="s">
        <v>912</v>
      </c>
      <c r="B39" s="48" t="s">
        <v>4375</v>
      </c>
      <c r="C39" s="48" t="s">
        <v>1056</v>
      </c>
      <c r="D39" s="48" t="s">
        <v>4133</v>
      </c>
    </row>
    <row r="40" spans="1:4">
      <c r="A40" s="48" t="s">
        <v>912</v>
      </c>
      <c r="B40" s="48" t="s">
        <v>4376</v>
      </c>
      <c r="C40" s="48" t="s">
        <v>956</v>
      </c>
      <c r="D40" s="48" t="s">
        <v>4136</v>
      </c>
    </row>
    <row r="41" spans="1:4">
      <c r="A41" s="48" t="s">
        <v>1062</v>
      </c>
      <c r="B41" s="48" t="s">
        <v>1062</v>
      </c>
      <c r="C41" s="48" t="s">
        <v>4138</v>
      </c>
      <c r="D41" s="48" t="s">
        <v>4134</v>
      </c>
    </row>
    <row r="42" spans="1:4">
      <c r="A42" s="48" t="s">
        <v>1062</v>
      </c>
      <c r="B42" s="48" t="s">
        <v>4377</v>
      </c>
      <c r="C42" s="48" t="s">
        <v>1064</v>
      </c>
      <c r="D42" s="48" t="s">
        <v>4133</v>
      </c>
    </row>
    <row r="43" spans="1:4">
      <c r="A43" s="48" t="s">
        <v>1062</v>
      </c>
      <c r="B43" s="48" t="s">
        <v>4378</v>
      </c>
      <c r="C43" s="48" t="s">
        <v>1074</v>
      </c>
      <c r="D43" s="48" t="s">
        <v>4133</v>
      </c>
    </row>
    <row r="44" spans="1:4">
      <c r="A44" s="48" t="s">
        <v>1062</v>
      </c>
      <c r="B44" s="48" t="s">
        <v>4379</v>
      </c>
      <c r="C44" s="48" t="s">
        <v>1082</v>
      </c>
      <c r="D44" s="48" t="s">
        <v>4133</v>
      </c>
    </row>
    <row r="45" spans="1:4">
      <c r="A45" s="48" t="s">
        <v>1062</v>
      </c>
      <c r="B45" s="48" t="s">
        <v>4380</v>
      </c>
      <c r="C45" s="48" t="s">
        <v>4140</v>
      </c>
      <c r="D45" s="48" t="s">
        <v>4133</v>
      </c>
    </row>
    <row r="46" spans="1:4">
      <c r="A46" s="48" t="s">
        <v>1062</v>
      </c>
      <c r="B46" s="48" t="s">
        <v>4381</v>
      </c>
      <c r="C46" s="48" t="s">
        <v>1089</v>
      </c>
      <c r="D46" s="48" t="s">
        <v>4133</v>
      </c>
    </row>
    <row r="47" spans="1:4">
      <c r="A47" s="48" t="s">
        <v>1062</v>
      </c>
      <c r="B47" s="48" t="s">
        <v>4382</v>
      </c>
      <c r="C47" s="48" t="s">
        <v>1093</v>
      </c>
      <c r="D47" s="48" t="s">
        <v>4133</v>
      </c>
    </row>
    <row r="48" spans="1:4">
      <c r="A48" s="48" t="s">
        <v>1062</v>
      </c>
      <c r="B48" s="48" t="s">
        <v>4383</v>
      </c>
      <c r="C48" s="48" t="s">
        <v>4142</v>
      </c>
      <c r="D48" s="48" t="s">
        <v>4133</v>
      </c>
    </row>
    <row r="49" spans="1:4">
      <c r="A49" s="48" t="s">
        <v>1062</v>
      </c>
      <c r="B49" s="48" t="s">
        <v>4384</v>
      </c>
      <c r="C49" s="48" t="s">
        <v>1098</v>
      </c>
      <c r="D49" s="48" t="s">
        <v>4133</v>
      </c>
    </row>
    <row r="50" spans="1:4">
      <c r="A50" s="48" t="s">
        <v>1062</v>
      </c>
      <c r="B50" s="48" t="s">
        <v>4385</v>
      </c>
      <c r="C50" s="48" t="s">
        <v>1105</v>
      </c>
      <c r="D50" s="48" t="s">
        <v>4133</v>
      </c>
    </row>
    <row r="51" spans="1:4">
      <c r="A51" s="48" t="s">
        <v>1062</v>
      </c>
      <c r="B51" s="48" t="s">
        <v>4386</v>
      </c>
      <c r="C51" s="48" t="s">
        <v>1110</v>
      </c>
      <c r="D51" s="48" t="s">
        <v>4133</v>
      </c>
    </row>
    <row r="52" spans="1:4">
      <c r="A52" s="48" t="s">
        <v>1062</v>
      </c>
      <c r="B52" s="48" t="s">
        <v>4387</v>
      </c>
      <c r="C52" s="48" t="s">
        <v>4144</v>
      </c>
      <c r="D52" s="48" t="s">
        <v>4133</v>
      </c>
    </row>
    <row r="53" spans="1:4">
      <c r="A53" s="48" t="s">
        <v>1062</v>
      </c>
      <c r="B53" s="48" t="s">
        <v>4388</v>
      </c>
      <c r="C53" s="48" t="s">
        <v>1118</v>
      </c>
      <c r="D53" s="48" t="s">
        <v>4133</v>
      </c>
    </row>
    <row r="54" spans="1:4">
      <c r="A54" s="48" t="s">
        <v>1062</v>
      </c>
      <c r="B54" s="48" t="s">
        <v>4389</v>
      </c>
      <c r="C54" s="48" t="s">
        <v>1126</v>
      </c>
      <c r="D54" s="48" t="s">
        <v>4133</v>
      </c>
    </row>
    <row r="55" spans="1:4">
      <c r="A55" s="48" t="s">
        <v>1062</v>
      </c>
      <c r="B55" s="48" t="s">
        <v>4390</v>
      </c>
      <c r="C55" s="48" t="s">
        <v>1134</v>
      </c>
      <c r="D55" s="48" t="s">
        <v>4133</v>
      </c>
    </row>
    <row r="56" spans="1:4">
      <c r="A56" s="48" t="s">
        <v>1062</v>
      </c>
      <c r="B56" s="48" t="s">
        <v>4391</v>
      </c>
      <c r="C56" s="48" t="s">
        <v>4146</v>
      </c>
      <c r="D56" s="48" t="s">
        <v>4133</v>
      </c>
    </row>
    <row r="57" spans="1:4">
      <c r="A57" s="48" t="s">
        <v>1062</v>
      </c>
      <c r="B57" s="48" t="s">
        <v>4392</v>
      </c>
      <c r="C57" s="48" t="s">
        <v>1141</v>
      </c>
      <c r="D57" s="48" t="s">
        <v>4133</v>
      </c>
    </row>
    <row r="58" spans="1:4">
      <c r="A58" s="48" t="s">
        <v>1062</v>
      </c>
      <c r="B58" s="48" t="s">
        <v>4393</v>
      </c>
      <c r="C58" s="48" t="s">
        <v>1145</v>
      </c>
      <c r="D58" s="48" t="s">
        <v>4133</v>
      </c>
    </row>
    <row r="59" spans="1:4">
      <c r="A59" s="48" t="s">
        <v>1062</v>
      </c>
      <c r="B59" s="48" t="s">
        <v>4394</v>
      </c>
      <c r="C59" s="48" t="s">
        <v>4148</v>
      </c>
      <c r="D59" s="48" t="s">
        <v>4133</v>
      </c>
    </row>
    <row r="60" spans="1:4">
      <c r="A60" s="48" t="s">
        <v>1062</v>
      </c>
      <c r="B60" s="48" t="s">
        <v>4149</v>
      </c>
      <c r="C60" s="48" t="s">
        <v>4150</v>
      </c>
      <c r="D60" s="48" t="s">
        <v>4133</v>
      </c>
    </row>
    <row r="61" spans="1:4">
      <c r="A61" s="48" t="s">
        <v>1062</v>
      </c>
      <c r="B61" s="48" t="s">
        <v>4395</v>
      </c>
      <c r="C61" s="48" t="s">
        <v>4152</v>
      </c>
      <c r="D61" s="48" t="s">
        <v>4133</v>
      </c>
    </row>
    <row r="62" spans="1:4">
      <c r="A62" s="48" t="s">
        <v>1601</v>
      </c>
      <c r="B62" s="48" t="s">
        <v>4396</v>
      </c>
      <c r="C62" s="48" t="s">
        <v>1603</v>
      </c>
      <c r="D62" s="48" t="s">
        <v>4133</v>
      </c>
    </row>
    <row r="63" spans="1:4">
      <c r="A63" s="48" t="s">
        <v>1601</v>
      </c>
      <c r="B63" s="48" t="s">
        <v>4397</v>
      </c>
      <c r="C63" s="48" t="s">
        <v>1613</v>
      </c>
      <c r="D63" s="48" t="s">
        <v>4133</v>
      </c>
    </row>
    <row r="64" spans="1:4">
      <c r="A64" s="48" t="s">
        <v>1601</v>
      </c>
      <c r="B64" s="48" t="s">
        <v>1601</v>
      </c>
      <c r="C64" s="48" t="s">
        <v>4154</v>
      </c>
      <c r="D64" s="48" t="s">
        <v>4134</v>
      </c>
    </row>
    <row r="65" spans="1:4">
      <c r="A65" s="48" t="s">
        <v>1601</v>
      </c>
      <c r="B65" s="48" t="s">
        <v>4398</v>
      </c>
      <c r="C65" s="48" t="s">
        <v>1621</v>
      </c>
      <c r="D65" s="48" t="s">
        <v>4133</v>
      </c>
    </row>
    <row r="66" spans="1:4">
      <c r="A66" s="48" t="s">
        <v>1601</v>
      </c>
      <c r="B66" s="48" t="s">
        <v>4399</v>
      </c>
      <c r="C66" s="48" t="s">
        <v>1635</v>
      </c>
      <c r="D66" s="48" t="s">
        <v>4133</v>
      </c>
    </row>
    <row r="67" spans="1:4">
      <c r="A67" s="48" t="s">
        <v>1601</v>
      </c>
      <c r="B67" s="48" t="s">
        <v>4400</v>
      </c>
      <c r="C67" s="48" t="s">
        <v>1643</v>
      </c>
      <c r="D67" s="48" t="s">
        <v>4133</v>
      </c>
    </row>
    <row r="68" spans="1:4">
      <c r="A68" s="48" t="s">
        <v>1601</v>
      </c>
      <c r="B68" s="48" t="s">
        <v>4401</v>
      </c>
      <c r="C68" s="48" t="s">
        <v>1651</v>
      </c>
      <c r="D68" s="48" t="s">
        <v>4133</v>
      </c>
    </row>
    <row r="69" spans="1:4">
      <c r="A69" s="48" t="s">
        <v>1601</v>
      </c>
      <c r="B69" s="48" t="s">
        <v>4402</v>
      </c>
      <c r="C69" s="48" t="s">
        <v>1659</v>
      </c>
      <c r="D69" s="48" t="s">
        <v>4133</v>
      </c>
    </row>
    <row r="70" spans="1:4">
      <c r="A70" s="48" t="s">
        <v>1601</v>
      </c>
      <c r="B70" s="48" t="s">
        <v>4403</v>
      </c>
      <c r="C70" s="48" t="s">
        <v>1667</v>
      </c>
      <c r="D70" s="48" t="s">
        <v>4133</v>
      </c>
    </row>
    <row r="71" spans="1:4">
      <c r="A71" s="48" t="s">
        <v>1601</v>
      </c>
      <c r="B71" s="48" t="s">
        <v>4404</v>
      </c>
      <c r="C71" s="48" t="s">
        <v>1674</v>
      </c>
      <c r="D71" s="48" t="s">
        <v>4133</v>
      </c>
    </row>
    <row r="72" spans="1:4">
      <c r="A72" s="48" t="s">
        <v>1601</v>
      </c>
      <c r="B72" s="48" t="s">
        <v>4405</v>
      </c>
      <c r="C72" s="48" t="s">
        <v>1679</v>
      </c>
      <c r="D72" s="48" t="s">
        <v>4133</v>
      </c>
    </row>
    <row r="73" spans="1:4">
      <c r="A73" s="48" t="s">
        <v>1601</v>
      </c>
      <c r="B73" s="48" t="s">
        <v>4406</v>
      </c>
      <c r="C73" s="48" t="s">
        <v>1687</v>
      </c>
      <c r="D73" s="48" t="s">
        <v>4133</v>
      </c>
    </row>
    <row r="74" spans="1:4">
      <c r="A74" s="48" t="s">
        <v>1601</v>
      </c>
      <c r="B74" s="48" t="s">
        <v>4407</v>
      </c>
      <c r="C74" s="48" t="s">
        <v>4156</v>
      </c>
      <c r="D74" s="48" t="s">
        <v>4133</v>
      </c>
    </row>
    <row r="75" spans="1:4">
      <c r="A75" s="48" t="s">
        <v>1601</v>
      </c>
      <c r="B75" s="48" t="s">
        <v>4408</v>
      </c>
      <c r="C75" s="48" t="s">
        <v>1695</v>
      </c>
      <c r="D75" s="48" t="s">
        <v>4133</v>
      </c>
    </row>
    <row r="76" spans="1:4">
      <c r="A76" s="48" t="s">
        <v>1702</v>
      </c>
      <c r="B76" s="48" t="s">
        <v>4409</v>
      </c>
      <c r="C76" s="48" t="s">
        <v>1704</v>
      </c>
      <c r="D76" s="48" t="s">
        <v>4133</v>
      </c>
    </row>
    <row r="77" spans="1:4">
      <c r="A77" s="48" t="s">
        <v>1702</v>
      </c>
      <c r="B77" s="48" t="s">
        <v>4410</v>
      </c>
      <c r="C77" s="48" t="s">
        <v>1714</v>
      </c>
      <c r="D77" s="48" t="s">
        <v>4133</v>
      </c>
    </row>
    <row r="78" spans="1:4">
      <c r="A78" s="48" t="s">
        <v>1702</v>
      </c>
      <c r="B78" s="48" t="s">
        <v>4411</v>
      </c>
      <c r="C78" s="48" t="s">
        <v>1722</v>
      </c>
      <c r="D78" s="48" t="s">
        <v>4133</v>
      </c>
    </row>
    <row r="79" spans="1:4">
      <c r="A79" s="48" t="s">
        <v>1702</v>
      </c>
      <c r="B79" s="48" t="s">
        <v>4412</v>
      </c>
      <c r="C79" s="48" t="s">
        <v>1730</v>
      </c>
      <c r="D79" s="48" t="s">
        <v>4133</v>
      </c>
    </row>
    <row r="80" spans="1:4">
      <c r="A80" s="48" t="s">
        <v>1702</v>
      </c>
      <c r="B80" s="48" t="s">
        <v>1702</v>
      </c>
      <c r="C80" s="48" t="s">
        <v>4157</v>
      </c>
      <c r="D80" s="48" t="s">
        <v>4134</v>
      </c>
    </row>
    <row r="81" spans="1:4">
      <c r="A81" s="48" t="s">
        <v>1702</v>
      </c>
      <c r="B81" s="48" t="s">
        <v>4413</v>
      </c>
      <c r="C81" s="48" t="s">
        <v>1738</v>
      </c>
      <c r="D81" s="48" t="s">
        <v>4133</v>
      </c>
    </row>
    <row r="82" spans="1:4">
      <c r="A82" s="48" t="s">
        <v>1702</v>
      </c>
      <c r="B82" s="48" t="s">
        <v>4414</v>
      </c>
      <c r="C82" s="48" t="s">
        <v>1746</v>
      </c>
      <c r="D82" s="48" t="s">
        <v>4133</v>
      </c>
    </row>
    <row r="83" spans="1:4">
      <c r="A83" s="48" t="s">
        <v>1702</v>
      </c>
      <c r="B83" s="48" t="s">
        <v>4415</v>
      </c>
      <c r="C83" s="48" t="s">
        <v>1754</v>
      </c>
      <c r="D83" s="48" t="s">
        <v>4133</v>
      </c>
    </row>
    <row r="84" spans="1:4">
      <c r="A84" s="48" t="s">
        <v>1702</v>
      </c>
      <c r="B84" s="48" t="s">
        <v>4416</v>
      </c>
      <c r="C84" s="48" t="s">
        <v>1762</v>
      </c>
      <c r="D84" s="48" t="s">
        <v>4133</v>
      </c>
    </row>
    <row r="85" spans="1:4">
      <c r="A85" s="48" t="s">
        <v>1702</v>
      </c>
      <c r="B85" s="48" t="s">
        <v>4417</v>
      </c>
      <c r="C85" s="48" t="s">
        <v>1770</v>
      </c>
      <c r="D85" s="48" t="s">
        <v>4133</v>
      </c>
    </row>
    <row r="86" spans="1:4">
      <c r="A86" s="48" t="s">
        <v>1702</v>
      </c>
      <c r="B86" s="48" t="s">
        <v>4418</v>
      </c>
      <c r="C86" s="48" t="s">
        <v>1778</v>
      </c>
      <c r="D86" s="48" t="s">
        <v>4133</v>
      </c>
    </row>
    <row r="87" spans="1:4">
      <c r="A87" s="48" t="s">
        <v>1702</v>
      </c>
      <c r="B87" s="48" t="s">
        <v>4419</v>
      </c>
      <c r="C87" s="48" t="s">
        <v>1786</v>
      </c>
      <c r="D87" s="48" t="s">
        <v>4133</v>
      </c>
    </row>
    <row r="88" spans="1:4">
      <c r="A88" s="48" t="s">
        <v>1702</v>
      </c>
      <c r="B88" s="48" t="s">
        <v>4420</v>
      </c>
      <c r="C88" s="48" t="s">
        <v>1794</v>
      </c>
      <c r="D88" s="48" t="s">
        <v>4133</v>
      </c>
    </row>
    <row r="89" spans="1:4">
      <c r="A89" s="48" t="s">
        <v>1702</v>
      </c>
      <c r="B89" s="48" t="s">
        <v>4421</v>
      </c>
      <c r="C89" s="48" t="s">
        <v>1802</v>
      </c>
      <c r="D89" s="48" t="s">
        <v>4133</v>
      </c>
    </row>
    <row r="90" spans="1:4">
      <c r="A90" s="48" t="s">
        <v>1702</v>
      </c>
      <c r="B90" s="48" t="s">
        <v>4422</v>
      </c>
      <c r="C90" s="48" t="s">
        <v>1810</v>
      </c>
      <c r="D90" s="48" t="s">
        <v>4133</v>
      </c>
    </row>
    <row r="91" spans="1:4">
      <c r="A91" s="48" t="s">
        <v>1817</v>
      </c>
      <c r="B91" s="48" t="s">
        <v>4423</v>
      </c>
      <c r="C91" s="48" t="s">
        <v>4160</v>
      </c>
      <c r="D91" s="48" t="s">
        <v>4133</v>
      </c>
    </row>
    <row r="92" spans="1:4">
      <c r="A92" s="48" t="s">
        <v>1817</v>
      </c>
      <c r="B92" s="48" t="s">
        <v>4424</v>
      </c>
      <c r="C92" s="48" t="s">
        <v>1819</v>
      </c>
      <c r="D92" s="48" t="s">
        <v>4133</v>
      </c>
    </row>
    <row r="93" spans="1:4">
      <c r="A93" s="48" t="s">
        <v>1817</v>
      </c>
      <c r="B93" s="48" t="s">
        <v>4425</v>
      </c>
      <c r="C93" s="48" t="s">
        <v>1829</v>
      </c>
      <c r="D93" s="48" t="s">
        <v>4133</v>
      </c>
    </row>
    <row r="94" spans="1:4">
      <c r="A94" s="48" t="s">
        <v>1817</v>
      </c>
      <c r="B94" s="48" t="s">
        <v>4426</v>
      </c>
      <c r="C94" s="48" t="s">
        <v>4162</v>
      </c>
      <c r="D94" s="48" t="s">
        <v>4133</v>
      </c>
    </row>
    <row r="95" spans="1:4">
      <c r="A95" s="48" t="s">
        <v>1817</v>
      </c>
      <c r="B95" s="48" t="s">
        <v>4427</v>
      </c>
      <c r="C95" s="48" t="s">
        <v>4164</v>
      </c>
      <c r="D95" s="48" t="s">
        <v>4133</v>
      </c>
    </row>
    <row r="96" spans="1:4">
      <c r="A96" s="48" t="s">
        <v>1817</v>
      </c>
      <c r="B96" s="48" t="s">
        <v>4428</v>
      </c>
      <c r="C96" s="48" t="s">
        <v>1837</v>
      </c>
      <c r="D96" s="48" t="s">
        <v>4133</v>
      </c>
    </row>
    <row r="97" spans="1:4">
      <c r="A97" s="48" t="s">
        <v>1817</v>
      </c>
      <c r="B97" s="48" t="s">
        <v>1817</v>
      </c>
      <c r="C97" s="48" t="s">
        <v>4158</v>
      </c>
      <c r="D97" s="48" t="s">
        <v>4134</v>
      </c>
    </row>
    <row r="98" spans="1:4">
      <c r="A98" s="48" t="s">
        <v>1817</v>
      </c>
      <c r="B98" s="48" t="s">
        <v>4429</v>
      </c>
      <c r="C98" s="48" t="s">
        <v>4166</v>
      </c>
      <c r="D98" s="48" t="s">
        <v>4133</v>
      </c>
    </row>
    <row r="99" spans="1:4">
      <c r="A99" s="48" t="s">
        <v>1817</v>
      </c>
      <c r="B99" s="48" t="s">
        <v>4430</v>
      </c>
      <c r="C99" s="48" t="s">
        <v>1855</v>
      </c>
      <c r="D99" s="48" t="s">
        <v>4133</v>
      </c>
    </row>
    <row r="100" spans="1:4">
      <c r="A100" s="48" t="s">
        <v>1817</v>
      </c>
      <c r="B100" s="48" t="s">
        <v>4431</v>
      </c>
      <c r="C100" s="48" t="s">
        <v>1863</v>
      </c>
      <c r="D100" s="48" t="s">
        <v>4133</v>
      </c>
    </row>
    <row r="101" spans="1:4">
      <c r="A101" s="48" t="s">
        <v>1817</v>
      </c>
      <c r="B101" s="48" t="s">
        <v>4432</v>
      </c>
      <c r="C101" s="48" t="s">
        <v>1871</v>
      </c>
      <c r="D101" s="48" t="s">
        <v>4133</v>
      </c>
    </row>
    <row r="102" spans="1:4">
      <c r="A102" s="48" t="s">
        <v>1817</v>
      </c>
      <c r="B102" s="48" t="s">
        <v>4433</v>
      </c>
      <c r="C102" s="48" t="s">
        <v>1881</v>
      </c>
      <c r="D102" s="48" t="s">
        <v>4133</v>
      </c>
    </row>
    <row r="103" spans="1:4">
      <c r="A103" s="48" t="s">
        <v>1817</v>
      </c>
      <c r="B103" s="48" t="s">
        <v>4434</v>
      </c>
      <c r="C103" s="48" t="s">
        <v>1885</v>
      </c>
      <c r="D103" s="48" t="s">
        <v>4133</v>
      </c>
    </row>
    <row r="104" spans="1:4">
      <c r="A104" s="48" t="s">
        <v>1817</v>
      </c>
      <c r="B104" s="48" t="s">
        <v>4435</v>
      </c>
      <c r="C104" s="48" t="s">
        <v>1889</v>
      </c>
      <c r="D104" s="48" t="s">
        <v>4133</v>
      </c>
    </row>
    <row r="105" spans="1:4">
      <c r="A105" s="48" t="s">
        <v>1817</v>
      </c>
      <c r="B105" s="48" t="s">
        <v>4436</v>
      </c>
      <c r="C105" s="48" t="s">
        <v>1893</v>
      </c>
      <c r="D105" s="48" t="s">
        <v>4133</v>
      </c>
    </row>
    <row r="106" spans="1:4">
      <c r="A106" s="48" t="s">
        <v>1817</v>
      </c>
      <c r="B106" s="48" t="s">
        <v>4437</v>
      </c>
      <c r="C106" s="48" t="s">
        <v>1897</v>
      </c>
      <c r="D106" s="48" t="s">
        <v>4133</v>
      </c>
    </row>
    <row r="107" spans="1:4">
      <c r="A107" s="48" t="s">
        <v>1817</v>
      </c>
      <c r="B107" s="48" t="s">
        <v>4438</v>
      </c>
      <c r="C107" s="48" t="s">
        <v>1901</v>
      </c>
      <c r="D107" s="48" t="s">
        <v>4133</v>
      </c>
    </row>
    <row r="108" spans="1:4">
      <c r="A108" s="48" t="s">
        <v>1817</v>
      </c>
      <c r="B108" s="48" t="s">
        <v>4439</v>
      </c>
      <c r="C108" s="48" t="s">
        <v>1905</v>
      </c>
      <c r="D108" s="48" t="s">
        <v>4133</v>
      </c>
    </row>
    <row r="109" spans="1:4">
      <c r="A109" s="48" t="s">
        <v>1817</v>
      </c>
      <c r="B109" s="48" t="s">
        <v>4440</v>
      </c>
      <c r="C109" s="48" t="s">
        <v>1909</v>
      </c>
      <c r="D109" s="48" t="s">
        <v>4133</v>
      </c>
    </row>
    <row r="110" spans="1:4">
      <c r="A110" s="48" t="s">
        <v>1817</v>
      </c>
      <c r="B110" s="48" t="s">
        <v>4441</v>
      </c>
      <c r="C110" s="48" t="s">
        <v>1913</v>
      </c>
      <c r="D110" s="48" t="s">
        <v>4133</v>
      </c>
    </row>
    <row r="111" spans="1:4">
      <c r="A111" s="48" t="s">
        <v>1817</v>
      </c>
      <c r="B111" s="48" t="s">
        <v>4442</v>
      </c>
      <c r="C111" s="48" t="s">
        <v>1877</v>
      </c>
      <c r="D111" s="48" t="s">
        <v>4167</v>
      </c>
    </row>
    <row r="112" spans="1:4">
      <c r="A112" s="48" t="s">
        <v>1922</v>
      </c>
      <c r="B112" s="48" t="s">
        <v>4443</v>
      </c>
      <c r="C112" s="48" t="s">
        <v>1924</v>
      </c>
      <c r="D112" s="48" t="s">
        <v>4133</v>
      </c>
    </row>
    <row r="113" spans="1:4">
      <c r="A113" s="48" t="s">
        <v>1922</v>
      </c>
      <c r="B113" s="48" t="s">
        <v>4444</v>
      </c>
      <c r="C113" s="48" t="s">
        <v>1933</v>
      </c>
      <c r="D113" s="48" t="s">
        <v>4133</v>
      </c>
    </row>
    <row r="114" spans="1:4">
      <c r="A114" s="48" t="s">
        <v>1922</v>
      </c>
      <c r="B114" s="48" t="s">
        <v>4445</v>
      </c>
      <c r="C114" s="48" t="s">
        <v>1951</v>
      </c>
      <c r="D114" s="48" t="s">
        <v>4133</v>
      </c>
    </row>
    <row r="115" spans="1:4">
      <c r="A115" s="48" t="s">
        <v>1922</v>
      </c>
      <c r="B115" s="48" t="s">
        <v>4446</v>
      </c>
      <c r="C115" s="48" t="s">
        <v>1955</v>
      </c>
      <c r="D115" s="48" t="s">
        <v>4133</v>
      </c>
    </row>
    <row r="116" spans="1:4">
      <c r="A116" s="48" t="s">
        <v>1922</v>
      </c>
      <c r="B116" s="48" t="s">
        <v>4447</v>
      </c>
      <c r="C116" s="48" t="s">
        <v>1959</v>
      </c>
      <c r="D116" s="48" t="s">
        <v>4133</v>
      </c>
    </row>
    <row r="117" spans="1:4">
      <c r="A117" s="48" t="s">
        <v>1922</v>
      </c>
      <c r="B117" s="48" t="s">
        <v>1922</v>
      </c>
      <c r="C117" s="48" t="s">
        <v>4168</v>
      </c>
      <c r="D117" s="48" t="s">
        <v>4134</v>
      </c>
    </row>
    <row r="118" spans="1:4">
      <c r="A118" s="48" t="s">
        <v>1922</v>
      </c>
      <c r="B118" s="48" t="s">
        <v>4448</v>
      </c>
      <c r="C118" s="48" t="s">
        <v>1963</v>
      </c>
      <c r="D118" s="48" t="s">
        <v>4133</v>
      </c>
    </row>
    <row r="119" spans="1:4">
      <c r="A119" s="48" t="s">
        <v>1922</v>
      </c>
      <c r="B119" s="48" t="s">
        <v>4449</v>
      </c>
      <c r="C119" s="48" t="s">
        <v>1967</v>
      </c>
      <c r="D119" s="48" t="s">
        <v>4133</v>
      </c>
    </row>
    <row r="120" spans="1:4">
      <c r="A120" s="48" t="s">
        <v>1922</v>
      </c>
      <c r="B120" s="48" t="s">
        <v>4450</v>
      </c>
      <c r="C120" s="48" t="s">
        <v>1971</v>
      </c>
      <c r="D120" s="48" t="s">
        <v>4133</v>
      </c>
    </row>
    <row r="121" spans="1:4">
      <c r="A121" s="48" t="s">
        <v>1922</v>
      </c>
      <c r="B121" s="48" t="s">
        <v>4451</v>
      </c>
      <c r="C121" s="48" t="s">
        <v>1975</v>
      </c>
      <c r="D121" s="48" t="s">
        <v>4133</v>
      </c>
    </row>
    <row r="122" spans="1:4">
      <c r="A122" s="48" t="s">
        <v>1922</v>
      </c>
      <c r="B122" s="48" t="s">
        <v>4452</v>
      </c>
      <c r="C122" s="48" t="s">
        <v>1979</v>
      </c>
      <c r="D122" s="48" t="s">
        <v>4133</v>
      </c>
    </row>
    <row r="123" spans="1:4">
      <c r="A123" s="48" t="s">
        <v>1922</v>
      </c>
      <c r="B123" s="48" t="s">
        <v>4453</v>
      </c>
      <c r="C123" s="48" t="s">
        <v>1983</v>
      </c>
      <c r="D123" s="48" t="s">
        <v>4133</v>
      </c>
    </row>
    <row r="124" spans="1:4">
      <c r="A124" s="48" t="s">
        <v>1922</v>
      </c>
      <c r="B124" s="48" t="s">
        <v>4454</v>
      </c>
      <c r="C124" s="48" t="s">
        <v>1937</v>
      </c>
      <c r="D124" s="48" t="s">
        <v>4136</v>
      </c>
    </row>
    <row r="125" spans="1:4">
      <c r="A125" s="48" t="s">
        <v>1987</v>
      </c>
      <c r="B125" s="48" t="s">
        <v>4455</v>
      </c>
      <c r="C125" s="48" t="s">
        <v>1989</v>
      </c>
      <c r="D125" s="48" t="s">
        <v>4133</v>
      </c>
    </row>
    <row r="126" spans="1:4">
      <c r="A126" s="48" t="s">
        <v>1987</v>
      </c>
      <c r="B126" s="48" t="s">
        <v>4456</v>
      </c>
      <c r="C126" s="48" t="s">
        <v>1998</v>
      </c>
      <c r="D126" s="48" t="s">
        <v>4133</v>
      </c>
    </row>
    <row r="127" spans="1:4">
      <c r="A127" s="48" t="s">
        <v>1987</v>
      </c>
      <c r="B127" s="48" t="s">
        <v>4410</v>
      </c>
      <c r="C127" s="48" t="s">
        <v>2001</v>
      </c>
      <c r="D127" s="48" t="s">
        <v>4133</v>
      </c>
    </row>
    <row r="128" spans="1:4">
      <c r="A128" s="48" t="s">
        <v>1987</v>
      </c>
      <c r="B128" s="48" t="s">
        <v>4457</v>
      </c>
      <c r="C128" s="48" t="s">
        <v>2013</v>
      </c>
      <c r="D128" s="48" t="s">
        <v>4133</v>
      </c>
    </row>
    <row r="129" spans="1:4">
      <c r="A129" s="48" t="s">
        <v>1987</v>
      </c>
      <c r="B129" s="48" t="s">
        <v>1987</v>
      </c>
      <c r="C129" s="48" t="s">
        <v>4169</v>
      </c>
      <c r="D129" s="48" t="s">
        <v>4134</v>
      </c>
    </row>
    <row r="130" spans="1:4">
      <c r="A130" s="48" t="s">
        <v>1987</v>
      </c>
      <c r="B130" s="48" t="s">
        <v>4458</v>
      </c>
      <c r="C130" s="48" t="s">
        <v>2017</v>
      </c>
      <c r="D130" s="48" t="s">
        <v>4133</v>
      </c>
    </row>
    <row r="131" spans="1:4">
      <c r="A131" s="48" t="s">
        <v>1987</v>
      </c>
      <c r="B131" s="48" t="s">
        <v>4459</v>
      </c>
      <c r="C131" s="48" t="s">
        <v>2021</v>
      </c>
      <c r="D131" s="48" t="s">
        <v>4133</v>
      </c>
    </row>
    <row r="132" spans="1:4">
      <c r="A132" s="48" t="s">
        <v>1987</v>
      </c>
      <c r="B132" s="48" t="s">
        <v>4460</v>
      </c>
      <c r="C132" s="48" t="s">
        <v>2025</v>
      </c>
      <c r="D132" s="48" t="s">
        <v>4133</v>
      </c>
    </row>
    <row r="133" spans="1:4">
      <c r="A133" s="48" t="s">
        <v>1987</v>
      </c>
      <c r="B133" s="48" t="s">
        <v>4461</v>
      </c>
      <c r="C133" s="48" t="s">
        <v>2029</v>
      </c>
      <c r="D133" s="48" t="s">
        <v>4133</v>
      </c>
    </row>
    <row r="134" spans="1:4">
      <c r="A134" s="48" t="s">
        <v>1987</v>
      </c>
      <c r="B134" s="48" t="s">
        <v>4462</v>
      </c>
      <c r="C134" s="48" t="s">
        <v>2033</v>
      </c>
      <c r="D134" s="48" t="s">
        <v>4133</v>
      </c>
    </row>
    <row r="135" spans="1:4">
      <c r="A135" s="48" t="s">
        <v>1987</v>
      </c>
      <c r="B135" s="48" t="s">
        <v>4463</v>
      </c>
      <c r="C135" s="48" t="s">
        <v>2037</v>
      </c>
      <c r="D135" s="48" t="s">
        <v>4133</v>
      </c>
    </row>
    <row r="136" spans="1:4">
      <c r="A136" s="48" t="s">
        <v>1987</v>
      </c>
      <c r="B136" s="48" t="s">
        <v>4464</v>
      </c>
      <c r="C136" s="48" t="s">
        <v>2006</v>
      </c>
      <c r="D136" s="48" t="s">
        <v>4136</v>
      </c>
    </row>
    <row r="137" spans="1:4">
      <c r="A137" s="48" t="s">
        <v>2041</v>
      </c>
      <c r="B137" s="48" t="s">
        <v>4465</v>
      </c>
      <c r="C137" s="48" t="s">
        <v>2043</v>
      </c>
      <c r="D137" s="48" t="s">
        <v>4133</v>
      </c>
    </row>
    <row r="138" spans="1:4">
      <c r="A138" s="48" t="s">
        <v>2041</v>
      </c>
      <c r="B138" s="48" t="s">
        <v>4466</v>
      </c>
      <c r="C138" s="48" t="s">
        <v>2051</v>
      </c>
      <c r="D138" s="48" t="s">
        <v>4133</v>
      </c>
    </row>
    <row r="139" spans="1:4">
      <c r="A139" s="48" t="s">
        <v>2041</v>
      </c>
      <c r="B139" s="48" t="s">
        <v>4467</v>
      </c>
      <c r="C139" s="48" t="s">
        <v>2055</v>
      </c>
      <c r="D139" s="48" t="s">
        <v>4133</v>
      </c>
    </row>
    <row r="140" spans="1:4">
      <c r="A140" s="48" t="s">
        <v>2041</v>
      </c>
      <c r="B140" s="48" t="s">
        <v>2041</v>
      </c>
      <c r="C140" s="48" t="s">
        <v>4170</v>
      </c>
      <c r="D140" s="48" t="s">
        <v>4134</v>
      </c>
    </row>
    <row r="141" spans="1:4">
      <c r="A141" s="48" t="s">
        <v>2041</v>
      </c>
      <c r="B141" s="48" t="s">
        <v>4468</v>
      </c>
      <c r="C141" s="48" t="s">
        <v>4172</v>
      </c>
      <c r="D141" s="48" t="s">
        <v>4133</v>
      </c>
    </row>
    <row r="142" spans="1:4">
      <c r="A142" s="48" t="s">
        <v>2041</v>
      </c>
      <c r="B142" s="48" t="s">
        <v>4469</v>
      </c>
      <c r="C142" s="48" t="s">
        <v>4173</v>
      </c>
      <c r="D142" s="48" t="s">
        <v>4133</v>
      </c>
    </row>
    <row r="143" spans="1:4">
      <c r="A143" s="48" t="s">
        <v>2041</v>
      </c>
      <c r="B143" s="48" t="s">
        <v>4470</v>
      </c>
      <c r="C143" s="48" t="s">
        <v>2059</v>
      </c>
      <c r="D143" s="48" t="s">
        <v>4133</v>
      </c>
    </row>
    <row r="144" spans="1:4">
      <c r="A144" s="48" t="s">
        <v>2041</v>
      </c>
      <c r="B144" s="48" t="s">
        <v>4471</v>
      </c>
      <c r="C144" s="48" t="s">
        <v>4175</v>
      </c>
      <c r="D144" s="48" t="s">
        <v>4133</v>
      </c>
    </row>
    <row r="145" spans="1:4">
      <c r="A145" s="48" t="s">
        <v>2041</v>
      </c>
      <c r="B145" s="48" t="s">
        <v>4472</v>
      </c>
      <c r="C145" s="48" t="s">
        <v>4177</v>
      </c>
      <c r="D145" s="48" t="s">
        <v>4133</v>
      </c>
    </row>
    <row r="146" spans="1:4">
      <c r="A146" s="48" t="s">
        <v>2041</v>
      </c>
      <c r="B146" s="48" t="s">
        <v>4473</v>
      </c>
      <c r="C146" s="48" t="s">
        <v>4179</v>
      </c>
      <c r="D146" s="48" t="s">
        <v>4133</v>
      </c>
    </row>
    <row r="147" spans="1:4">
      <c r="A147" s="48" t="s">
        <v>2041</v>
      </c>
      <c r="B147" s="48" t="s">
        <v>4474</v>
      </c>
      <c r="C147" s="48" t="s">
        <v>2077</v>
      </c>
      <c r="D147" s="48" t="s">
        <v>4133</v>
      </c>
    </row>
    <row r="148" spans="1:4">
      <c r="A148" s="48" t="s">
        <v>2041</v>
      </c>
      <c r="B148" s="48" t="s">
        <v>4475</v>
      </c>
      <c r="C148" s="48" t="s">
        <v>2081</v>
      </c>
      <c r="D148" s="48" t="s">
        <v>4133</v>
      </c>
    </row>
    <row r="149" spans="1:4">
      <c r="A149" s="48" t="s">
        <v>2041</v>
      </c>
      <c r="B149" s="48" t="s">
        <v>4476</v>
      </c>
      <c r="C149" s="48" t="s">
        <v>2064</v>
      </c>
      <c r="D149" s="48" t="s">
        <v>4167</v>
      </c>
    </row>
    <row r="150" spans="1:4">
      <c r="A150" s="48" t="s">
        <v>2085</v>
      </c>
      <c r="B150" s="48" t="s">
        <v>4477</v>
      </c>
      <c r="C150" s="48" t="s">
        <v>4182</v>
      </c>
      <c r="D150" s="48" t="s">
        <v>4133</v>
      </c>
    </row>
    <row r="151" spans="1:4">
      <c r="A151" s="48" t="s">
        <v>2085</v>
      </c>
      <c r="B151" s="48" t="s">
        <v>2085</v>
      </c>
      <c r="C151" s="48" t="s">
        <v>4180</v>
      </c>
      <c r="D151" s="48" t="s">
        <v>4134</v>
      </c>
    </row>
    <row r="152" spans="1:4">
      <c r="A152" s="48" t="s">
        <v>2085</v>
      </c>
      <c r="B152" s="48" t="s">
        <v>4478</v>
      </c>
      <c r="C152" s="48" t="s">
        <v>4184</v>
      </c>
      <c r="D152" s="48" t="s">
        <v>4133</v>
      </c>
    </row>
    <row r="153" spans="1:4">
      <c r="A153" s="48" t="s">
        <v>2085</v>
      </c>
      <c r="B153" s="48" t="s">
        <v>4479</v>
      </c>
      <c r="C153" s="48" t="s">
        <v>2087</v>
      </c>
      <c r="D153" s="48" t="s">
        <v>4133</v>
      </c>
    </row>
    <row r="154" spans="1:4">
      <c r="A154" s="48" t="s">
        <v>2085</v>
      </c>
      <c r="B154" s="48" t="s">
        <v>4480</v>
      </c>
      <c r="C154" s="48" t="s">
        <v>2097</v>
      </c>
      <c r="D154" s="48" t="s">
        <v>4133</v>
      </c>
    </row>
    <row r="155" spans="1:4">
      <c r="A155" s="48" t="s">
        <v>2085</v>
      </c>
      <c r="B155" s="48" t="s">
        <v>4481</v>
      </c>
      <c r="C155" s="48" t="s">
        <v>2105</v>
      </c>
      <c r="D155" s="48" t="s">
        <v>4133</v>
      </c>
    </row>
    <row r="156" spans="1:4">
      <c r="A156" s="48" t="s">
        <v>2085</v>
      </c>
      <c r="B156" s="48" t="s">
        <v>4482</v>
      </c>
      <c r="C156" s="48" t="s">
        <v>2113</v>
      </c>
      <c r="D156" s="48" t="s">
        <v>4133</v>
      </c>
    </row>
    <row r="157" spans="1:4">
      <c r="A157" s="48" t="s">
        <v>2085</v>
      </c>
      <c r="B157" s="48" t="s">
        <v>4483</v>
      </c>
      <c r="C157" s="48" t="s">
        <v>2121</v>
      </c>
      <c r="D157" s="48" t="s">
        <v>4133</v>
      </c>
    </row>
    <row r="158" spans="1:4">
      <c r="A158" s="48" t="s">
        <v>2085</v>
      </c>
      <c r="B158" s="48" t="s">
        <v>4484</v>
      </c>
      <c r="C158" s="48" t="s">
        <v>2129</v>
      </c>
      <c r="D158" s="48" t="s">
        <v>4133</v>
      </c>
    </row>
    <row r="159" spans="1:4">
      <c r="A159" s="48" t="s">
        <v>2085</v>
      </c>
      <c r="B159" s="48" t="s">
        <v>4485</v>
      </c>
      <c r="C159" s="48" t="s">
        <v>2164</v>
      </c>
      <c r="D159" s="48" t="s">
        <v>4133</v>
      </c>
    </row>
    <row r="160" spans="1:4">
      <c r="A160" s="48" t="s">
        <v>2085</v>
      </c>
      <c r="B160" s="48" t="s">
        <v>4435</v>
      </c>
      <c r="C160" s="48" t="s">
        <v>2177</v>
      </c>
      <c r="D160" s="48" t="s">
        <v>4133</v>
      </c>
    </row>
    <row r="161" spans="1:4">
      <c r="A161" s="48" t="s">
        <v>2085</v>
      </c>
      <c r="B161" s="48" t="s">
        <v>4486</v>
      </c>
      <c r="C161" s="48" t="s">
        <v>2192</v>
      </c>
      <c r="D161" s="48" t="s">
        <v>4133</v>
      </c>
    </row>
    <row r="162" spans="1:4">
      <c r="A162" s="48" t="s">
        <v>2085</v>
      </c>
      <c r="B162" s="48" t="s">
        <v>4487</v>
      </c>
      <c r="C162" s="48" t="s">
        <v>2200</v>
      </c>
      <c r="D162" s="48" t="s">
        <v>4133</v>
      </c>
    </row>
    <row r="163" spans="1:4">
      <c r="A163" s="48" t="s">
        <v>2085</v>
      </c>
      <c r="B163" s="48" t="s">
        <v>4488</v>
      </c>
      <c r="C163" s="48" t="s">
        <v>2208</v>
      </c>
      <c r="D163" s="48" t="s">
        <v>4133</v>
      </c>
    </row>
    <row r="164" spans="1:4">
      <c r="A164" s="48" t="s">
        <v>2085</v>
      </c>
      <c r="B164" s="48" t="s">
        <v>4489</v>
      </c>
      <c r="C164" s="48" t="s">
        <v>2216</v>
      </c>
      <c r="D164" s="48" t="s">
        <v>4133</v>
      </c>
    </row>
    <row r="165" spans="1:4">
      <c r="A165" s="48" t="s">
        <v>2085</v>
      </c>
      <c r="B165" s="48" t="s">
        <v>4490</v>
      </c>
      <c r="C165" s="48" t="s">
        <v>2137</v>
      </c>
      <c r="D165" s="48" t="s">
        <v>4167</v>
      </c>
    </row>
    <row r="166" spans="1:4">
      <c r="A166" s="48" t="s">
        <v>2085</v>
      </c>
      <c r="B166" s="48" t="s">
        <v>4491</v>
      </c>
      <c r="C166" s="48" t="s">
        <v>2156</v>
      </c>
      <c r="D166" s="48" t="s">
        <v>4167</v>
      </c>
    </row>
    <row r="167" spans="1:4">
      <c r="A167" s="48" t="s">
        <v>2223</v>
      </c>
      <c r="B167" s="48" t="s">
        <v>4492</v>
      </c>
      <c r="C167" s="48" t="s">
        <v>2225</v>
      </c>
      <c r="D167" s="48" t="s">
        <v>4133</v>
      </c>
    </row>
    <row r="168" spans="1:4">
      <c r="A168" s="48" t="s">
        <v>2223</v>
      </c>
      <c r="B168" s="48" t="s">
        <v>4493</v>
      </c>
      <c r="C168" s="48" t="s">
        <v>4187</v>
      </c>
      <c r="D168" s="48" t="s">
        <v>4133</v>
      </c>
    </row>
    <row r="169" spans="1:4">
      <c r="A169" s="48" t="s">
        <v>2223</v>
      </c>
      <c r="B169" s="48" t="s">
        <v>4494</v>
      </c>
      <c r="C169" s="48" t="s">
        <v>2235</v>
      </c>
      <c r="D169" s="48" t="s">
        <v>4133</v>
      </c>
    </row>
    <row r="170" spans="1:4">
      <c r="A170" s="48" t="s">
        <v>2223</v>
      </c>
      <c r="B170" s="48" t="s">
        <v>2223</v>
      </c>
      <c r="C170" s="48" t="s">
        <v>4185</v>
      </c>
      <c r="D170" s="48" t="s">
        <v>4134</v>
      </c>
    </row>
    <row r="171" spans="1:4">
      <c r="A171" s="48" t="s">
        <v>2223</v>
      </c>
      <c r="B171" s="48" t="s">
        <v>4495</v>
      </c>
      <c r="C171" s="48" t="s">
        <v>2243</v>
      </c>
      <c r="D171" s="48" t="s">
        <v>4133</v>
      </c>
    </row>
    <row r="172" spans="1:4">
      <c r="A172" s="48" t="s">
        <v>2223</v>
      </c>
      <c r="B172" s="48" t="s">
        <v>4496</v>
      </c>
      <c r="C172" s="48" t="s">
        <v>2262</v>
      </c>
      <c r="D172" s="48" t="s">
        <v>4133</v>
      </c>
    </row>
    <row r="173" spans="1:4">
      <c r="A173" s="48" t="s">
        <v>2223</v>
      </c>
      <c r="B173" s="48" t="s">
        <v>4497</v>
      </c>
      <c r="C173" s="48" t="s">
        <v>2267</v>
      </c>
      <c r="D173" s="48" t="s">
        <v>4133</v>
      </c>
    </row>
    <row r="174" spans="1:4">
      <c r="A174" s="48" t="s">
        <v>2223</v>
      </c>
      <c r="B174" s="48" t="s">
        <v>4498</v>
      </c>
      <c r="C174" s="48" t="s">
        <v>2271</v>
      </c>
      <c r="D174" s="48" t="s">
        <v>4133</v>
      </c>
    </row>
    <row r="175" spans="1:4">
      <c r="A175" s="48" t="s">
        <v>2223</v>
      </c>
      <c r="B175" s="48" t="s">
        <v>4499</v>
      </c>
      <c r="C175" s="48" t="s">
        <v>2276</v>
      </c>
      <c r="D175" s="48" t="s">
        <v>4133</v>
      </c>
    </row>
    <row r="176" spans="1:4">
      <c r="A176" s="48" t="s">
        <v>2223</v>
      </c>
      <c r="B176" s="48" t="s">
        <v>4451</v>
      </c>
      <c r="C176" s="48" t="s">
        <v>4188</v>
      </c>
      <c r="D176" s="48" t="s">
        <v>4133</v>
      </c>
    </row>
    <row r="177" spans="1:4">
      <c r="A177" s="48" t="s">
        <v>2223</v>
      </c>
      <c r="B177" s="48" t="s">
        <v>4500</v>
      </c>
      <c r="C177" s="48" t="s">
        <v>2284</v>
      </c>
      <c r="D177" s="48" t="s">
        <v>4133</v>
      </c>
    </row>
    <row r="178" spans="1:4">
      <c r="A178" s="48" t="s">
        <v>2291</v>
      </c>
      <c r="B178" s="48" t="s">
        <v>4501</v>
      </c>
      <c r="C178" s="48" t="s">
        <v>2293</v>
      </c>
      <c r="D178" s="48" t="s">
        <v>4133</v>
      </c>
    </row>
    <row r="179" spans="1:4">
      <c r="A179" s="48" t="s">
        <v>2291</v>
      </c>
      <c r="B179" s="48" t="s">
        <v>4502</v>
      </c>
      <c r="C179" s="48" t="s">
        <v>2303</v>
      </c>
      <c r="D179" s="48" t="s">
        <v>4133</v>
      </c>
    </row>
    <row r="180" spans="1:4">
      <c r="A180" s="48" t="s">
        <v>2291</v>
      </c>
      <c r="B180" s="48" t="s">
        <v>4503</v>
      </c>
      <c r="C180" s="48" t="s">
        <v>2311</v>
      </c>
      <c r="D180" s="48" t="s">
        <v>4133</v>
      </c>
    </row>
    <row r="181" spans="1:4">
      <c r="A181" s="48" t="s">
        <v>2291</v>
      </c>
      <c r="B181" s="48" t="s">
        <v>4504</v>
      </c>
      <c r="C181" s="48" t="s">
        <v>4191</v>
      </c>
      <c r="D181" s="48" t="s">
        <v>4133</v>
      </c>
    </row>
    <row r="182" spans="1:4">
      <c r="A182" s="48" t="s">
        <v>2291</v>
      </c>
      <c r="B182" s="48" t="s">
        <v>4505</v>
      </c>
      <c r="C182" s="48" t="s">
        <v>2319</v>
      </c>
      <c r="D182" s="48" t="s">
        <v>4133</v>
      </c>
    </row>
    <row r="183" spans="1:4">
      <c r="A183" s="48" t="s">
        <v>2291</v>
      </c>
      <c r="B183" s="48" t="s">
        <v>4506</v>
      </c>
      <c r="C183" s="48" t="s">
        <v>2332</v>
      </c>
      <c r="D183" s="48" t="s">
        <v>4133</v>
      </c>
    </row>
    <row r="184" spans="1:4">
      <c r="A184" s="48" t="s">
        <v>2291</v>
      </c>
      <c r="B184" s="48" t="s">
        <v>4507</v>
      </c>
      <c r="C184" s="48" t="s">
        <v>4193</v>
      </c>
      <c r="D184" s="48" t="s">
        <v>4133</v>
      </c>
    </row>
    <row r="185" spans="1:4">
      <c r="A185" s="48" t="s">
        <v>2291</v>
      </c>
      <c r="B185" s="48" t="s">
        <v>2291</v>
      </c>
      <c r="C185" s="48" t="s">
        <v>4189</v>
      </c>
      <c r="D185" s="48" t="s">
        <v>4134</v>
      </c>
    </row>
    <row r="186" spans="1:4">
      <c r="A186" s="48" t="s">
        <v>2291</v>
      </c>
      <c r="B186" s="48" t="s">
        <v>4508</v>
      </c>
      <c r="C186" s="48" t="s">
        <v>2340</v>
      </c>
      <c r="D186" s="48" t="s">
        <v>4133</v>
      </c>
    </row>
    <row r="187" spans="1:4">
      <c r="A187" s="48" t="s">
        <v>2291</v>
      </c>
      <c r="B187" s="48" t="s">
        <v>4509</v>
      </c>
      <c r="C187" s="48" t="s">
        <v>4195</v>
      </c>
      <c r="D187" s="48" t="s">
        <v>4133</v>
      </c>
    </row>
    <row r="188" spans="1:4">
      <c r="A188" s="48" t="s">
        <v>2291</v>
      </c>
      <c r="B188" s="48" t="s">
        <v>4510</v>
      </c>
      <c r="C188" s="48" t="s">
        <v>2348</v>
      </c>
      <c r="D188" s="48" t="s">
        <v>4133</v>
      </c>
    </row>
    <row r="189" spans="1:4">
      <c r="A189" s="48" t="s">
        <v>2291</v>
      </c>
      <c r="B189" s="48" t="s">
        <v>4511</v>
      </c>
      <c r="C189" s="48" t="s">
        <v>2356</v>
      </c>
      <c r="D189" s="48" t="s">
        <v>4133</v>
      </c>
    </row>
    <row r="190" spans="1:4">
      <c r="A190" s="48" t="s">
        <v>2291</v>
      </c>
      <c r="B190" s="48" t="s">
        <v>4512</v>
      </c>
      <c r="C190" s="48" t="s">
        <v>2363</v>
      </c>
      <c r="D190" s="48" t="s">
        <v>4133</v>
      </c>
    </row>
    <row r="191" spans="1:4">
      <c r="A191" s="48" t="s">
        <v>2291</v>
      </c>
      <c r="B191" s="48" t="s">
        <v>4449</v>
      </c>
      <c r="C191" s="48" t="s">
        <v>2367</v>
      </c>
      <c r="D191" s="48" t="s">
        <v>4133</v>
      </c>
    </row>
    <row r="192" spans="1:4">
      <c r="A192" s="48" t="s">
        <v>2291</v>
      </c>
      <c r="B192" s="48" t="s">
        <v>4513</v>
      </c>
      <c r="C192" s="48" t="s">
        <v>2375</v>
      </c>
      <c r="D192" s="48" t="s">
        <v>4133</v>
      </c>
    </row>
    <row r="193" spans="1:4">
      <c r="A193" s="48" t="s">
        <v>2291</v>
      </c>
      <c r="B193" s="48" t="s">
        <v>4514</v>
      </c>
      <c r="C193" s="48" t="s">
        <v>2383</v>
      </c>
      <c r="D193" s="48" t="s">
        <v>4133</v>
      </c>
    </row>
    <row r="194" spans="1:4">
      <c r="A194" s="48" t="s">
        <v>2291</v>
      </c>
      <c r="B194" s="48" t="s">
        <v>4515</v>
      </c>
      <c r="C194" s="48" t="s">
        <v>2391</v>
      </c>
      <c r="D194" s="48" t="s">
        <v>4133</v>
      </c>
    </row>
    <row r="195" spans="1:4">
      <c r="A195" s="48" t="s">
        <v>2291</v>
      </c>
      <c r="B195" s="48" t="s">
        <v>4516</v>
      </c>
      <c r="C195" s="48" t="s">
        <v>4197</v>
      </c>
      <c r="D195" s="48" t="s">
        <v>4133</v>
      </c>
    </row>
    <row r="196" spans="1:4">
      <c r="A196" s="48" t="s">
        <v>2291</v>
      </c>
      <c r="B196" s="48" t="s">
        <v>4517</v>
      </c>
      <c r="C196" s="48" t="s">
        <v>4199</v>
      </c>
      <c r="D196" s="48" t="s">
        <v>4133</v>
      </c>
    </row>
    <row r="197" spans="1:4">
      <c r="A197" s="48" t="s">
        <v>2291</v>
      </c>
      <c r="B197" s="48" t="s">
        <v>4518</v>
      </c>
      <c r="C197" s="48" t="s">
        <v>2399</v>
      </c>
      <c r="D197" s="48" t="s">
        <v>4167</v>
      </c>
    </row>
    <row r="198" spans="1:4">
      <c r="A198" s="48" t="s">
        <v>2417</v>
      </c>
      <c r="B198" s="48" t="s">
        <v>4519</v>
      </c>
      <c r="C198" s="48" t="s">
        <v>2419</v>
      </c>
      <c r="D198" s="48" t="s">
        <v>4133</v>
      </c>
    </row>
    <row r="199" spans="1:4">
      <c r="A199" s="48" t="s">
        <v>2417</v>
      </c>
      <c r="B199" s="48" t="s">
        <v>4520</v>
      </c>
      <c r="C199" s="48" t="s">
        <v>2428</v>
      </c>
      <c r="D199" s="48" t="s">
        <v>4133</v>
      </c>
    </row>
    <row r="200" spans="1:4">
      <c r="A200" s="48" t="s">
        <v>2417</v>
      </c>
      <c r="B200" s="48" t="s">
        <v>4521</v>
      </c>
      <c r="C200" s="48" t="s">
        <v>2432</v>
      </c>
      <c r="D200" s="48" t="s">
        <v>4133</v>
      </c>
    </row>
    <row r="201" spans="1:4">
      <c r="A201" s="48" t="s">
        <v>2417</v>
      </c>
      <c r="B201" s="48" t="s">
        <v>4522</v>
      </c>
      <c r="C201" s="48" t="s">
        <v>2437</v>
      </c>
      <c r="D201" s="48" t="s">
        <v>4133</v>
      </c>
    </row>
    <row r="202" spans="1:4">
      <c r="A202" s="48" t="s">
        <v>2417</v>
      </c>
      <c r="B202" s="48" t="s">
        <v>4523</v>
      </c>
      <c r="C202" s="48" t="s">
        <v>4202</v>
      </c>
      <c r="D202" s="48" t="s">
        <v>4133</v>
      </c>
    </row>
    <row r="203" spans="1:4">
      <c r="A203" s="48" t="s">
        <v>2417</v>
      </c>
      <c r="B203" s="48" t="s">
        <v>4524</v>
      </c>
      <c r="C203" s="48" t="s">
        <v>2444</v>
      </c>
      <c r="D203" s="48" t="s">
        <v>4133</v>
      </c>
    </row>
    <row r="204" spans="1:4">
      <c r="A204" s="48" t="s">
        <v>2417</v>
      </c>
      <c r="B204" s="48" t="s">
        <v>4525</v>
      </c>
      <c r="C204" s="48" t="s">
        <v>2448</v>
      </c>
      <c r="D204" s="48" t="s">
        <v>4133</v>
      </c>
    </row>
    <row r="205" spans="1:4">
      <c r="A205" s="48" t="s">
        <v>2417</v>
      </c>
      <c r="B205" s="48" t="s">
        <v>4526</v>
      </c>
      <c r="C205" s="48" t="s">
        <v>2468</v>
      </c>
      <c r="D205" s="48" t="s">
        <v>4133</v>
      </c>
    </row>
    <row r="206" spans="1:4">
      <c r="A206" s="48" t="s">
        <v>2417</v>
      </c>
      <c r="B206" s="48" t="s">
        <v>4527</v>
      </c>
      <c r="C206" s="48" t="s">
        <v>2472</v>
      </c>
      <c r="D206" s="48" t="s">
        <v>4133</v>
      </c>
    </row>
    <row r="207" spans="1:4">
      <c r="A207" s="48" t="s">
        <v>2417</v>
      </c>
      <c r="B207" s="48" t="s">
        <v>2417</v>
      </c>
      <c r="C207" s="48" t="s">
        <v>4200</v>
      </c>
      <c r="D207" s="48" t="s">
        <v>4134</v>
      </c>
    </row>
    <row r="208" spans="1:4">
      <c r="A208" s="48" t="s">
        <v>2417</v>
      </c>
      <c r="B208" s="48" t="s">
        <v>4528</v>
      </c>
      <c r="C208" s="48" t="s">
        <v>2476</v>
      </c>
      <c r="D208" s="48" t="s">
        <v>4133</v>
      </c>
    </row>
    <row r="209" spans="1:4">
      <c r="A209" s="48" t="s">
        <v>2417</v>
      </c>
      <c r="B209" s="48" t="s">
        <v>4448</v>
      </c>
      <c r="C209" s="48" t="s">
        <v>2479</v>
      </c>
      <c r="D209" s="48" t="s">
        <v>4133</v>
      </c>
    </row>
    <row r="210" spans="1:4">
      <c r="A210" s="48" t="s">
        <v>2417</v>
      </c>
      <c r="B210" s="48" t="s">
        <v>4529</v>
      </c>
      <c r="C210" s="48" t="s">
        <v>2483</v>
      </c>
      <c r="D210" s="48" t="s">
        <v>4133</v>
      </c>
    </row>
    <row r="211" spans="1:4">
      <c r="A211" s="48" t="s">
        <v>2417</v>
      </c>
      <c r="B211" s="48" t="s">
        <v>4449</v>
      </c>
      <c r="C211" s="48" t="s">
        <v>2486</v>
      </c>
      <c r="D211" s="48" t="s">
        <v>4133</v>
      </c>
    </row>
    <row r="212" spans="1:4">
      <c r="A212" s="48" t="s">
        <v>2417</v>
      </c>
      <c r="B212" s="48" t="s">
        <v>4530</v>
      </c>
      <c r="C212" s="48" t="s">
        <v>4203</v>
      </c>
      <c r="D212" s="48" t="s">
        <v>4133</v>
      </c>
    </row>
    <row r="213" spans="1:4">
      <c r="A213" s="48" t="s">
        <v>2417</v>
      </c>
      <c r="B213" s="48" t="s">
        <v>4531</v>
      </c>
      <c r="C213" s="48" t="s">
        <v>2491</v>
      </c>
      <c r="D213" s="48" t="s">
        <v>4133</v>
      </c>
    </row>
    <row r="214" spans="1:4">
      <c r="A214" s="48" t="s">
        <v>2417</v>
      </c>
      <c r="B214" s="48" t="s">
        <v>4532</v>
      </c>
      <c r="C214" s="48" t="s">
        <v>2495</v>
      </c>
      <c r="D214" s="48" t="s">
        <v>4133</v>
      </c>
    </row>
    <row r="215" spans="1:4">
      <c r="A215" s="48" t="s">
        <v>2417</v>
      </c>
      <c r="B215" s="48" t="s">
        <v>4533</v>
      </c>
      <c r="C215" s="48" t="s">
        <v>2499</v>
      </c>
      <c r="D215" s="48" t="s">
        <v>4133</v>
      </c>
    </row>
    <row r="216" spans="1:4">
      <c r="A216" s="48" t="s">
        <v>2417</v>
      </c>
      <c r="B216" s="48" t="s">
        <v>4534</v>
      </c>
      <c r="C216" s="48" t="s">
        <v>2452</v>
      </c>
      <c r="D216" s="48" t="s">
        <v>4136</v>
      </c>
    </row>
    <row r="217" spans="1:4">
      <c r="A217" s="48" t="s">
        <v>2503</v>
      </c>
      <c r="B217" s="48" t="s">
        <v>4535</v>
      </c>
      <c r="C217" s="48" t="s">
        <v>2505</v>
      </c>
      <c r="D217" s="48" t="s">
        <v>4133</v>
      </c>
    </row>
    <row r="218" spans="1:4">
      <c r="A218" s="48" t="s">
        <v>2503</v>
      </c>
      <c r="B218" s="48" t="s">
        <v>4536</v>
      </c>
      <c r="C218" s="48" t="s">
        <v>2515</v>
      </c>
      <c r="D218" s="48" t="s">
        <v>4133</v>
      </c>
    </row>
    <row r="219" spans="1:4">
      <c r="A219" s="48" t="s">
        <v>2503</v>
      </c>
      <c r="B219" s="48" t="s">
        <v>4537</v>
      </c>
      <c r="C219" s="48" t="s">
        <v>2544</v>
      </c>
      <c r="D219" s="48" t="s">
        <v>4133</v>
      </c>
    </row>
    <row r="220" spans="1:4">
      <c r="A220" s="48" t="s">
        <v>2503</v>
      </c>
      <c r="B220" s="48" t="s">
        <v>2503</v>
      </c>
      <c r="C220" s="48" t="s">
        <v>4204</v>
      </c>
      <c r="D220" s="48" t="s">
        <v>4134</v>
      </c>
    </row>
    <row r="221" spans="1:4">
      <c r="A221" s="48" t="s">
        <v>2503</v>
      </c>
      <c r="B221" s="48" t="s">
        <v>4538</v>
      </c>
      <c r="C221" s="48" t="s">
        <v>2552</v>
      </c>
      <c r="D221" s="48" t="s">
        <v>4133</v>
      </c>
    </row>
    <row r="222" spans="1:4">
      <c r="A222" s="48" t="s">
        <v>2503</v>
      </c>
      <c r="B222" s="48" t="s">
        <v>4539</v>
      </c>
      <c r="C222" s="48" t="s">
        <v>2560</v>
      </c>
      <c r="D222" s="48" t="s">
        <v>4133</v>
      </c>
    </row>
    <row r="223" spans="1:4">
      <c r="A223" s="48" t="s">
        <v>2503</v>
      </c>
      <c r="B223" s="48" t="s">
        <v>4540</v>
      </c>
      <c r="C223" s="48" t="s">
        <v>2568</v>
      </c>
      <c r="D223" s="48" t="s">
        <v>4133</v>
      </c>
    </row>
    <row r="224" spans="1:4">
      <c r="A224" s="48" t="s">
        <v>2503</v>
      </c>
      <c r="B224" s="48" t="s">
        <v>4541</v>
      </c>
      <c r="C224" s="48" t="s">
        <v>2576</v>
      </c>
      <c r="D224" s="48" t="s">
        <v>4133</v>
      </c>
    </row>
    <row r="225" spans="1:4">
      <c r="A225" s="48" t="s">
        <v>2503</v>
      </c>
      <c r="B225" s="48" t="s">
        <v>4542</v>
      </c>
      <c r="C225" s="48" t="s">
        <v>2584</v>
      </c>
      <c r="D225" s="48" t="s">
        <v>4133</v>
      </c>
    </row>
    <row r="226" spans="1:4">
      <c r="A226" s="48" t="s">
        <v>2503</v>
      </c>
      <c r="B226" s="48" t="s">
        <v>4355</v>
      </c>
      <c r="C226" s="48" t="s">
        <v>2591</v>
      </c>
      <c r="D226" s="48" t="s">
        <v>4133</v>
      </c>
    </row>
    <row r="227" spans="1:4">
      <c r="A227" s="48" t="s">
        <v>2503</v>
      </c>
      <c r="B227" s="48" t="s">
        <v>4543</v>
      </c>
      <c r="C227" s="48" t="s">
        <v>2599</v>
      </c>
      <c r="D227" s="48" t="s">
        <v>4133</v>
      </c>
    </row>
    <row r="228" spans="1:4">
      <c r="A228" s="48" t="s">
        <v>2503</v>
      </c>
      <c r="B228" s="48" t="s">
        <v>4544</v>
      </c>
      <c r="C228" s="48" t="s">
        <v>2607</v>
      </c>
      <c r="D228" s="48" t="s">
        <v>4133</v>
      </c>
    </row>
    <row r="229" spans="1:4">
      <c r="A229" s="48" t="s">
        <v>2503</v>
      </c>
      <c r="B229" s="48" t="s">
        <v>4545</v>
      </c>
      <c r="C229" s="48" t="s">
        <v>2615</v>
      </c>
      <c r="D229" s="48" t="s">
        <v>4133</v>
      </c>
    </row>
    <row r="230" spans="1:4">
      <c r="A230" s="48" t="s">
        <v>2503</v>
      </c>
      <c r="B230" s="48" t="s">
        <v>4546</v>
      </c>
      <c r="C230" s="48" t="s">
        <v>2623</v>
      </c>
      <c r="D230" s="48" t="s">
        <v>4133</v>
      </c>
    </row>
    <row r="231" spans="1:4">
      <c r="A231" s="48" t="s">
        <v>2503</v>
      </c>
      <c r="B231" s="48" t="s">
        <v>4547</v>
      </c>
      <c r="C231" s="48" t="s">
        <v>2631</v>
      </c>
      <c r="D231" s="48" t="s">
        <v>4133</v>
      </c>
    </row>
    <row r="232" spans="1:4">
      <c r="A232" s="48" t="s">
        <v>2503</v>
      </c>
      <c r="B232" s="48" t="s">
        <v>4279</v>
      </c>
      <c r="C232" s="48" t="s">
        <v>2639</v>
      </c>
      <c r="D232" s="48" t="s">
        <v>4133</v>
      </c>
    </row>
    <row r="233" spans="1:4">
      <c r="A233" s="48" t="s">
        <v>2503</v>
      </c>
      <c r="B233" s="48" t="s">
        <v>4548</v>
      </c>
      <c r="C233" s="48" t="s">
        <v>2523</v>
      </c>
      <c r="D233" s="48" t="s">
        <v>4136</v>
      </c>
    </row>
    <row r="234" spans="1:4">
      <c r="A234" s="48" t="s">
        <v>2646</v>
      </c>
      <c r="B234" s="48" t="s">
        <v>4549</v>
      </c>
      <c r="C234" s="48" t="s">
        <v>2648</v>
      </c>
      <c r="D234" s="48" t="s">
        <v>4133</v>
      </c>
    </row>
    <row r="235" spans="1:4">
      <c r="A235" s="48" t="s">
        <v>2646</v>
      </c>
      <c r="B235" s="48" t="s">
        <v>4550</v>
      </c>
      <c r="C235" s="48" t="s">
        <v>2657</v>
      </c>
      <c r="D235" s="48" t="s">
        <v>4133</v>
      </c>
    </row>
    <row r="236" spans="1:4">
      <c r="A236" s="48" t="s">
        <v>2646</v>
      </c>
      <c r="B236" s="48" t="s">
        <v>4551</v>
      </c>
      <c r="C236" s="48" t="s">
        <v>2661</v>
      </c>
      <c r="D236" s="48" t="s">
        <v>4133</v>
      </c>
    </row>
    <row r="237" spans="1:4">
      <c r="A237" s="48" t="s">
        <v>2646</v>
      </c>
      <c r="B237" s="48" t="s">
        <v>4552</v>
      </c>
      <c r="C237" s="48" t="s">
        <v>2665</v>
      </c>
      <c r="D237" s="48" t="s">
        <v>4133</v>
      </c>
    </row>
    <row r="238" spans="1:4">
      <c r="A238" s="48" t="s">
        <v>2646</v>
      </c>
      <c r="B238" s="48" t="s">
        <v>4553</v>
      </c>
      <c r="C238" s="48" t="s">
        <v>2669</v>
      </c>
      <c r="D238" s="48" t="s">
        <v>4133</v>
      </c>
    </row>
    <row r="239" spans="1:4">
      <c r="A239" s="48" t="s">
        <v>2646</v>
      </c>
      <c r="B239" s="48" t="s">
        <v>4554</v>
      </c>
      <c r="C239" s="48" t="s">
        <v>2674</v>
      </c>
      <c r="D239" s="48" t="s">
        <v>4133</v>
      </c>
    </row>
    <row r="240" spans="1:4">
      <c r="A240" s="48" t="s">
        <v>2646</v>
      </c>
      <c r="B240" s="48" t="s">
        <v>4555</v>
      </c>
      <c r="C240" s="48" t="s">
        <v>2683</v>
      </c>
      <c r="D240" s="48" t="s">
        <v>4133</v>
      </c>
    </row>
    <row r="241" spans="1:4">
      <c r="A241" s="48" t="s">
        <v>2646</v>
      </c>
      <c r="B241" s="48" t="s">
        <v>4556</v>
      </c>
      <c r="C241" s="48" t="s">
        <v>2687</v>
      </c>
      <c r="D241" s="48" t="s">
        <v>4133</v>
      </c>
    </row>
    <row r="242" spans="1:4">
      <c r="A242" s="48" t="s">
        <v>2646</v>
      </c>
      <c r="B242" s="48" t="s">
        <v>4557</v>
      </c>
      <c r="C242" s="48" t="s">
        <v>2691</v>
      </c>
      <c r="D242" s="48" t="s">
        <v>4133</v>
      </c>
    </row>
    <row r="243" spans="1:4">
      <c r="A243" s="48" t="s">
        <v>2646</v>
      </c>
      <c r="B243" s="48" t="s">
        <v>4558</v>
      </c>
      <c r="C243" s="48" t="s">
        <v>2695</v>
      </c>
      <c r="D243" s="48" t="s">
        <v>4133</v>
      </c>
    </row>
    <row r="244" spans="1:4">
      <c r="A244" s="48" t="s">
        <v>2646</v>
      </c>
      <c r="B244" s="48" t="s">
        <v>2646</v>
      </c>
      <c r="C244" s="48" t="s">
        <v>4205</v>
      </c>
      <c r="D244" s="48" t="s">
        <v>4134</v>
      </c>
    </row>
    <row r="245" spans="1:4">
      <c r="A245" s="48" t="s">
        <v>2646</v>
      </c>
      <c r="B245" s="48" t="s">
        <v>4559</v>
      </c>
      <c r="C245" s="48" t="s">
        <v>2699</v>
      </c>
      <c r="D245" s="48" t="s">
        <v>4133</v>
      </c>
    </row>
    <row r="246" spans="1:4">
      <c r="A246" s="48" t="s">
        <v>2646</v>
      </c>
      <c r="B246" s="48" t="s">
        <v>4560</v>
      </c>
      <c r="C246" s="48" t="s">
        <v>2703</v>
      </c>
      <c r="D246" s="48" t="s">
        <v>4133</v>
      </c>
    </row>
    <row r="247" spans="1:4">
      <c r="A247" s="48" t="s">
        <v>2646</v>
      </c>
      <c r="B247" s="48" t="s">
        <v>4561</v>
      </c>
      <c r="C247" s="48" t="s">
        <v>2707</v>
      </c>
      <c r="D247" s="48" t="s">
        <v>4133</v>
      </c>
    </row>
    <row r="248" spans="1:4">
      <c r="A248" s="48" t="s">
        <v>2646</v>
      </c>
      <c r="B248" s="48" t="s">
        <v>4562</v>
      </c>
      <c r="C248" s="48" t="s">
        <v>2711</v>
      </c>
      <c r="D248" s="48" t="s">
        <v>4133</v>
      </c>
    </row>
    <row r="249" spans="1:4">
      <c r="A249" s="48" t="s">
        <v>2646</v>
      </c>
      <c r="B249" s="48" t="s">
        <v>4563</v>
      </c>
      <c r="C249" s="48" t="s">
        <v>2722</v>
      </c>
      <c r="D249" s="48" t="s">
        <v>4133</v>
      </c>
    </row>
    <row r="250" spans="1:4">
      <c r="A250" s="48" t="s">
        <v>2646</v>
      </c>
      <c r="B250" s="48" t="s">
        <v>4564</v>
      </c>
      <c r="C250" s="48" t="s">
        <v>2715</v>
      </c>
      <c r="D250" s="48" t="s">
        <v>4133</v>
      </c>
    </row>
    <row r="251" spans="1:4">
      <c r="A251" s="48" t="s">
        <v>2646</v>
      </c>
      <c r="B251" s="48" t="s">
        <v>4500</v>
      </c>
      <c r="C251" s="48" t="s">
        <v>2718</v>
      </c>
      <c r="D251" s="48" t="s">
        <v>4133</v>
      </c>
    </row>
    <row r="252" spans="1:4">
      <c r="A252" s="48" t="s">
        <v>2726</v>
      </c>
      <c r="B252" s="48" t="s">
        <v>4565</v>
      </c>
      <c r="C252" s="48" t="s">
        <v>4209</v>
      </c>
      <c r="D252" s="48" t="s">
        <v>4133</v>
      </c>
    </row>
    <row r="253" spans="1:4">
      <c r="A253" s="48" t="s">
        <v>2726</v>
      </c>
      <c r="B253" s="48" t="s">
        <v>4549</v>
      </c>
      <c r="C253" s="48" t="s">
        <v>2728</v>
      </c>
      <c r="D253" s="48" t="s">
        <v>4133</v>
      </c>
    </row>
    <row r="254" spans="1:4">
      <c r="A254" s="48" t="s">
        <v>2726</v>
      </c>
      <c r="B254" s="48" t="s">
        <v>4566</v>
      </c>
      <c r="C254" s="48" t="s">
        <v>4211</v>
      </c>
      <c r="D254" s="48" t="s">
        <v>4133</v>
      </c>
    </row>
    <row r="255" spans="1:4">
      <c r="A255" s="48" t="s">
        <v>2726</v>
      </c>
      <c r="B255" s="48" t="s">
        <v>4567</v>
      </c>
      <c r="C255" s="48" t="s">
        <v>2738</v>
      </c>
      <c r="D255" s="48" t="s">
        <v>4133</v>
      </c>
    </row>
    <row r="256" spans="1:4">
      <c r="A256" s="48" t="s">
        <v>2726</v>
      </c>
      <c r="B256" s="48" t="s">
        <v>4568</v>
      </c>
      <c r="C256" s="48" t="s">
        <v>4213</v>
      </c>
      <c r="D256" s="48" t="s">
        <v>4133</v>
      </c>
    </row>
    <row r="257" spans="1:4">
      <c r="A257" s="48" t="s">
        <v>2726</v>
      </c>
      <c r="B257" s="48" t="s">
        <v>4569</v>
      </c>
      <c r="C257" s="48" t="s">
        <v>2746</v>
      </c>
      <c r="D257" s="48" t="s">
        <v>4133</v>
      </c>
    </row>
    <row r="258" spans="1:4">
      <c r="A258" s="48" t="s">
        <v>2726</v>
      </c>
      <c r="B258" s="48" t="s">
        <v>4570</v>
      </c>
      <c r="C258" s="48" t="s">
        <v>4215</v>
      </c>
      <c r="D258" s="48" t="s">
        <v>4133</v>
      </c>
    </row>
    <row r="259" spans="1:4">
      <c r="A259" s="48" t="s">
        <v>2726</v>
      </c>
      <c r="B259" s="48" t="s">
        <v>4571</v>
      </c>
      <c r="C259" s="48" t="s">
        <v>4217</v>
      </c>
      <c r="D259" s="48" t="s">
        <v>4133</v>
      </c>
    </row>
    <row r="260" spans="1:4">
      <c r="A260" s="48" t="s">
        <v>2726</v>
      </c>
      <c r="B260" s="48" t="s">
        <v>4572</v>
      </c>
      <c r="C260" s="48" t="s">
        <v>2754</v>
      </c>
      <c r="D260" s="48" t="s">
        <v>4133</v>
      </c>
    </row>
    <row r="261" spans="1:4">
      <c r="A261" s="48" t="s">
        <v>2726</v>
      </c>
      <c r="B261" s="48" t="s">
        <v>2726</v>
      </c>
      <c r="C261" s="48" t="s">
        <v>4207</v>
      </c>
      <c r="D261" s="48" t="s">
        <v>4134</v>
      </c>
    </row>
    <row r="262" spans="1:4">
      <c r="A262" s="48" t="s">
        <v>2726</v>
      </c>
      <c r="B262" s="48" t="s">
        <v>4573</v>
      </c>
      <c r="C262" s="48" t="s">
        <v>2766</v>
      </c>
      <c r="D262" s="48" t="s">
        <v>4133</v>
      </c>
    </row>
    <row r="263" spans="1:4">
      <c r="A263" s="48" t="s">
        <v>2726</v>
      </c>
      <c r="B263" s="48" t="s">
        <v>4574</v>
      </c>
      <c r="C263" s="48" t="s">
        <v>2770</v>
      </c>
      <c r="D263" s="48" t="s">
        <v>4133</v>
      </c>
    </row>
    <row r="264" spans="1:4">
      <c r="A264" s="48" t="s">
        <v>2726</v>
      </c>
      <c r="B264" s="48" t="s">
        <v>4575</v>
      </c>
      <c r="C264" s="48" t="s">
        <v>2775</v>
      </c>
      <c r="D264" s="48" t="s">
        <v>4167</v>
      </c>
    </row>
    <row r="265" spans="1:4">
      <c r="A265" s="48" t="s">
        <v>2788</v>
      </c>
      <c r="B265" s="48" t="s">
        <v>4576</v>
      </c>
      <c r="C265" s="48" t="s">
        <v>2790</v>
      </c>
      <c r="D265" s="48" t="s">
        <v>4133</v>
      </c>
    </row>
    <row r="266" spans="1:4">
      <c r="A266" s="48" t="s">
        <v>2788</v>
      </c>
      <c r="B266" s="48" t="s">
        <v>4577</v>
      </c>
      <c r="C266" s="48" t="s">
        <v>2798</v>
      </c>
      <c r="D266" s="48" t="s">
        <v>4133</v>
      </c>
    </row>
    <row r="267" spans="1:4">
      <c r="A267" s="48" t="s">
        <v>2788</v>
      </c>
      <c r="B267" s="48" t="s">
        <v>4578</v>
      </c>
      <c r="C267" s="48" t="s">
        <v>2811</v>
      </c>
      <c r="D267" s="48" t="s">
        <v>4133</v>
      </c>
    </row>
    <row r="268" spans="1:4">
      <c r="A268" s="48" t="s">
        <v>2788</v>
      </c>
      <c r="B268" s="48" t="s">
        <v>4579</v>
      </c>
      <c r="C268" s="48" t="s">
        <v>2829</v>
      </c>
      <c r="D268" s="48" t="s">
        <v>4133</v>
      </c>
    </row>
    <row r="269" spans="1:4">
      <c r="A269" s="48" t="s">
        <v>2788</v>
      </c>
      <c r="B269" s="48" t="s">
        <v>2788</v>
      </c>
      <c r="C269" s="48" t="s">
        <v>4218</v>
      </c>
      <c r="D269" s="48" t="s">
        <v>4134</v>
      </c>
    </row>
    <row r="270" spans="1:4">
      <c r="A270" s="48" t="s">
        <v>2788</v>
      </c>
      <c r="B270" s="48" t="s">
        <v>4580</v>
      </c>
      <c r="C270" s="48" t="s">
        <v>2836</v>
      </c>
      <c r="D270" s="48" t="s">
        <v>4133</v>
      </c>
    </row>
    <row r="271" spans="1:4">
      <c r="A271" s="48" t="s">
        <v>2788</v>
      </c>
      <c r="B271" s="48" t="s">
        <v>4581</v>
      </c>
      <c r="C271" s="48" t="s">
        <v>2884</v>
      </c>
      <c r="D271" s="48" t="s">
        <v>4133</v>
      </c>
    </row>
    <row r="272" spans="1:4">
      <c r="A272" s="48" t="s">
        <v>2788</v>
      </c>
      <c r="B272" s="48" t="s">
        <v>4582</v>
      </c>
      <c r="C272" s="48" t="s">
        <v>2891</v>
      </c>
      <c r="D272" s="48" t="s">
        <v>4133</v>
      </c>
    </row>
    <row r="273" spans="1:4">
      <c r="A273" s="48" t="s">
        <v>2788</v>
      </c>
      <c r="B273" s="48" t="s">
        <v>4583</v>
      </c>
      <c r="C273" s="48" t="s">
        <v>2901</v>
      </c>
      <c r="D273" s="48" t="s">
        <v>4133</v>
      </c>
    </row>
    <row r="274" spans="1:4">
      <c r="A274" s="48" t="s">
        <v>2788</v>
      </c>
      <c r="B274" s="48" t="s">
        <v>4584</v>
      </c>
      <c r="C274" s="48" t="s">
        <v>4220</v>
      </c>
      <c r="D274" s="48" t="s">
        <v>4133</v>
      </c>
    </row>
    <row r="275" spans="1:4">
      <c r="A275" s="48" t="s">
        <v>2788</v>
      </c>
      <c r="B275" s="48" t="s">
        <v>4585</v>
      </c>
      <c r="C275" s="48" t="s">
        <v>2846</v>
      </c>
      <c r="D275" s="48" t="s">
        <v>4167</v>
      </c>
    </row>
    <row r="276" spans="1:4">
      <c r="A276" s="48" t="s">
        <v>2788</v>
      </c>
      <c r="B276" s="48" t="s">
        <v>4586</v>
      </c>
      <c r="C276" s="48" t="s">
        <v>2865</v>
      </c>
      <c r="D276" s="48" t="s">
        <v>4167</v>
      </c>
    </row>
    <row r="277" spans="1:4">
      <c r="A277" s="48" t="s">
        <v>2905</v>
      </c>
      <c r="B277" s="48" t="s">
        <v>4587</v>
      </c>
      <c r="C277" s="48" t="s">
        <v>2907</v>
      </c>
      <c r="D277" s="48" t="s">
        <v>4133</v>
      </c>
    </row>
    <row r="278" spans="1:4">
      <c r="A278" s="48" t="s">
        <v>2905</v>
      </c>
      <c r="B278" s="48" t="s">
        <v>4549</v>
      </c>
      <c r="C278" s="48" t="s">
        <v>2914</v>
      </c>
      <c r="D278" s="48" t="s">
        <v>4133</v>
      </c>
    </row>
    <row r="279" spans="1:4">
      <c r="A279" s="48" t="s">
        <v>2905</v>
      </c>
      <c r="B279" s="48" t="s">
        <v>4366</v>
      </c>
      <c r="C279" s="48" t="s">
        <v>2921</v>
      </c>
      <c r="D279" s="48" t="s">
        <v>4133</v>
      </c>
    </row>
    <row r="280" spans="1:4">
      <c r="A280" s="48" t="s">
        <v>2905</v>
      </c>
      <c r="B280" s="48" t="s">
        <v>4588</v>
      </c>
      <c r="C280" s="48" t="s">
        <v>2929</v>
      </c>
      <c r="D280" s="48" t="s">
        <v>4133</v>
      </c>
    </row>
    <row r="281" spans="1:4">
      <c r="A281" s="48" t="s">
        <v>2905</v>
      </c>
      <c r="B281" s="48" t="s">
        <v>4589</v>
      </c>
      <c r="C281" s="48" t="s">
        <v>2952</v>
      </c>
      <c r="D281" s="48" t="s">
        <v>4133</v>
      </c>
    </row>
    <row r="282" spans="1:4">
      <c r="A282" s="48" t="s">
        <v>2905</v>
      </c>
      <c r="B282" s="48" t="s">
        <v>4590</v>
      </c>
      <c r="C282" s="48" t="s">
        <v>2969</v>
      </c>
      <c r="D282" s="48" t="s">
        <v>4133</v>
      </c>
    </row>
    <row r="283" spans="1:4">
      <c r="A283" s="48" t="s">
        <v>2905</v>
      </c>
      <c r="B283" s="48" t="s">
        <v>4591</v>
      </c>
      <c r="C283" s="48" t="s">
        <v>2981</v>
      </c>
      <c r="D283" s="48" t="s">
        <v>4133</v>
      </c>
    </row>
    <row r="284" spans="1:4">
      <c r="A284" s="48" t="s">
        <v>2905</v>
      </c>
      <c r="B284" s="48" t="s">
        <v>4592</v>
      </c>
      <c r="C284" s="48" t="s">
        <v>2999</v>
      </c>
      <c r="D284" s="48" t="s">
        <v>4133</v>
      </c>
    </row>
    <row r="285" spans="1:4">
      <c r="A285" s="48" t="s">
        <v>2905</v>
      </c>
      <c r="B285" s="48" t="s">
        <v>4431</v>
      </c>
      <c r="C285" s="48" t="s">
        <v>3008</v>
      </c>
      <c r="D285" s="48" t="s">
        <v>4133</v>
      </c>
    </row>
    <row r="286" spans="1:4">
      <c r="A286" s="48" t="s">
        <v>2905</v>
      </c>
      <c r="B286" s="48" t="s">
        <v>4593</v>
      </c>
      <c r="C286" s="48" t="s">
        <v>3017</v>
      </c>
      <c r="D286" s="48" t="s">
        <v>4133</v>
      </c>
    </row>
    <row r="287" spans="1:4">
      <c r="A287" s="48" t="s">
        <v>2905</v>
      </c>
      <c r="B287" s="48" t="s">
        <v>4594</v>
      </c>
      <c r="C287" s="48" t="s">
        <v>3025</v>
      </c>
      <c r="D287" s="48" t="s">
        <v>4133</v>
      </c>
    </row>
    <row r="288" spans="1:4">
      <c r="A288" s="48" t="s">
        <v>2905</v>
      </c>
      <c r="B288" s="48" t="s">
        <v>4595</v>
      </c>
      <c r="C288" s="48" t="s">
        <v>3033</v>
      </c>
      <c r="D288" s="48" t="s">
        <v>4133</v>
      </c>
    </row>
    <row r="289" spans="1:4">
      <c r="A289" s="48" t="s">
        <v>2905</v>
      </c>
      <c r="B289" s="48" t="s">
        <v>2905</v>
      </c>
      <c r="C289" s="48" t="s">
        <v>4221</v>
      </c>
      <c r="D289" s="48" t="s">
        <v>4134</v>
      </c>
    </row>
    <row r="290" spans="1:4">
      <c r="A290" s="48" t="s">
        <v>2905</v>
      </c>
      <c r="B290" s="48" t="s">
        <v>4596</v>
      </c>
      <c r="C290" s="48" t="s">
        <v>3037</v>
      </c>
      <c r="D290" s="48" t="s">
        <v>4133</v>
      </c>
    </row>
    <row r="291" spans="1:4">
      <c r="A291" s="48" t="s">
        <v>2905</v>
      </c>
      <c r="B291" s="48" t="s">
        <v>4597</v>
      </c>
      <c r="C291" s="48" t="s">
        <v>3046</v>
      </c>
      <c r="D291" s="48" t="s">
        <v>4133</v>
      </c>
    </row>
    <row r="292" spans="1:4">
      <c r="A292" s="48" t="s">
        <v>2905</v>
      </c>
      <c r="B292" s="48" t="s">
        <v>4598</v>
      </c>
      <c r="C292" s="48" t="s">
        <v>3059</v>
      </c>
      <c r="D292" s="48" t="s">
        <v>4133</v>
      </c>
    </row>
    <row r="293" spans="1:4">
      <c r="A293" s="48" t="s">
        <v>2905</v>
      </c>
      <c r="B293" s="48" t="s">
        <v>4599</v>
      </c>
      <c r="C293" s="48" t="s">
        <v>3077</v>
      </c>
      <c r="D293" s="48" t="s">
        <v>4133</v>
      </c>
    </row>
    <row r="294" spans="1:4">
      <c r="A294" s="48" t="s">
        <v>2905</v>
      </c>
      <c r="B294" s="48" t="s">
        <v>4408</v>
      </c>
      <c r="C294" s="48" t="s">
        <v>3098</v>
      </c>
      <c r="D294" s="48" t="s">
        <v>4133</v>
      </c>
    </row>
    <row r="295" spans="1:4">
      <c r="A295" s="48" t="s">
        <v>2905</v>
      </c>
      <c r="B295" s="48" t="s">
        <v>4600</v>
      </c>
      <c r="C295" s="48" t="s">
        <v>3041</v>
      </c>
      <c r="D295" s="48" t="s">
        <v>4167</v>
      </c>
    </row>
    <row r="296" spans="1:4">
      <c r="A296" s="48" t="s">
        <v>3106</v>
      </c>
      <c r="B296" s="48" t="s">
        <v>4549</v>
      </c>
      <c r="C296" s="48" t="s">
        <v>3107</v>
      </c>
      <c r="D296" s="48" t="s">
        <v>4133</v>
      </c>
    </row>
    <row r="297" spans="1:4">
      <c r="A297" s="48" t="s">
        <v>3106</v>
      </c>
      <c r="B297" s="48" t="s">
        <v>4601</v>
      </c>
      <c r="C297" s="48" t="s">
        <v>3116</v>
      </c>
      <c r="D297" s="48" t="s">
        <v>4133</v>
      </c>
    </row>
    <row r="298" spans="1:4">
      <c r="A298" s="48" t="s">
        <v>3106</v>
      </c>
      <c r="B298" s="48" t="s">
        <v>4602</v>
      </c>
      <c r="C298" s="48" t="s">
        <v>4224</v>
      </c>
      <c r="D298" s="48" t="s">
        <v>4133</v>
      </c>
    </row>
    <row r="299" spans="1:4">
      <c r="A299" s="48" t="s">
        <v>3106</v>
      </c>
      <c r="B299" s="48" t="s">
        <v>4603</v>
      </c>
      <c r="C299" s="48" t="s">
        <v>3121</v>
      </c>
      <c r="D299" s="48" t="s">
        <v>4133</v>
      </c>
    </row>
    <row r="300" spans="1:4">
      <c r="A300" s="48" t="s">
        <v>3106</v>
      </c>
      <c r="B300" s="48" t="s">
        <v>4604</v>
      </c>
      <c r="C300" s="48" t="s">
        <v>4226</v>
      </c>
      <c r="D300" s="48" t="s">
        <v>4133</v>
      </c>
    </row>
    <row r="301" spans="1:4">
      <c r="A301" s="48" t="s">
        <v>3106</v>
      </c>
      <c r="B301" s="48" t="s">
        <v>4605</v>
      </c>
      <c r="C301" s="48" t="s">
        <v>3133</v>
      </c>
      <c r="D301" s="48" t="s">
        <v>4133</v>
      </c>
    </row>
    <row r="302" spans="1:4">
      <c r="A302" s="48" t="s">
        <v>3106</v>
      </c>
      <c r="B302" s="48" t="s">
        <v>4606</v>
      </c>
      <c r="C302" s="48" t="s">
        <v>3137</v>
      </c>
      <c r="D302" s="48" t="s">
        <v>4133</v>
      </c>
    </row>
    <row r="303" spans="1:4">
      <c r="A303" s="48" t="s">
        <v>3106</v>
      </c>
      <c r="B303" s="48" t="s">
        <v>4607</v>
      </c>
      <c r="C303" s="48" t="s">
        <v>3141</v>
      </c>
      <c r="D303" s="48" t="s">
        <v>4133</v>
      </c>
    </row>
    <row r="304" spans="1:4">
      <c r="A304" s="48" t="s">
        <v>3106</v>
      </c>
      <c r="B304" s="48" t="s">
        <v>4608</v>
      </c>
      <c r="C304" s="48" t="s">
        <v>3145</v>
      </c>
      <c r="D304" s="48" t="s">
        <v>4133</v>
      </c>
    </row>
    <row r="305" spans="1:4">
      <c r="A305" s="48" t="s">
        <v>3106</v>
      </c>
      <c r="B305" s="48" t="s">
        <v>4609</v>
      </c>
      <c r="C305" s="48" t="s">
        <v>3150</v>
      </c>
      <c r="D305" s="48" t="s">
        <v>4133</v>
      </c>
    </row>
    <row r="306" spans="1:4">
      <c r="A306" s="48" t="s">
        <v>3106</v>
      </c>
      <c r="B306" s="48" t="s">
        <v>4610</v>
      </c>
      <c r="C306" s="48" t="s">
        <v>3157</v>
      </c>
      <c r="D306" s="48" t="s">
        <v>4133</v>
      </c>
    </row>
    <row r="307" spans="1:4">
      <c r="A307" s="48" t="s">
        <v>3106</v>
      </c>
      <c r="B307" s="48" t="s">
        <v>3106</v>
      </c>
      <c r="C307" s="48" t="s">
        <v>4222</v>
      </c>
      <c r="D307" s="48" t="s">
        <v>4134</v>
      </c>
    </row>
    <row r="308" spans="1:4">
      <c r="A308" s="48" t="s">
        <v>3106</v>
      </c>
      <c r="B308" s="48" t="s">
        <v>4611</v>
      </c>
      <c r="C308" s="48" t="s">
        <v>3161</v>
      </c>
      <c r="D308" s="48" t="s">
        <v>4133</v>
      </c>
    </row>
    <row r="309" spans="1:4">
      <c r="A309" s="48" t="s">
        <v>3106</v>
      </c>
      <c r="B309" s="48" t="s">
        <v>4612</v>
      </c>
      <c r="C309" s="48" t="s">
        <v>3183</v>
      </c>
      <c r="D309" s="48" t="s">
        <v>4133</v>
      </c>
    </row>
    <row r="310" spans="1:4">
      <c r="A310" s="48" t="s">
        <v>3106</v>
      </c>
      <c r="B310" s="48" t="s">
        <v>4613</v>
      </c>
      <c r="C310" s="48" t="s">
        <v>4228</v>
      </c>
      <c r="D310" s="48" t="s">
        <v>4133</v>
      </c>
    </row>
    <row r="311" spans="1:4">
      <c r="A311" s="48" t="s">
        <v>3106</v>
      </c>
      <c r="B311" s="48" t="s">
        <v>4614</v>
      </c>
      <c r="C311" s="48" t="s">
        <v>4230</v>
      </c>
      <c r="D311" s="48" t="s">
        <v>4133</v>
      </c>
    </row>
    <row r="312" spans="1:4">
      <c r="A312" s="48" t="s">
        <v>3106</v>
      </c>
      <c r="B312" s="48" t="s">
        <v>4615</v>
      </c>
      <c r="C312" s="48" t="s">
        <v>3187</v>
      </c>
      <c r="D312" s="48" t="s">
        <v>4133</v>
      </c>
    </row>
    <row r="313" spans="1:4">
      <c r="A313" s="48" t="s">
        <v>3106</v>
      </c>
      <c r="B313" s="48" t="s">
        <v>4616</v>
      </c>
      <c r="C313" s="48" t="s">
        <v>4232</v>
      </c>
      <c r="D313" s="48" t="s">
        <v>4133</v>
      </c>
    </row>
    <row r="314" spans="1:4">
      <c r="A314" s="48" t="s">
        <v>3106</v>
      </c>
      <c r="B314" s="48" t="s">
        <v>4617</v>
      </c>
      <c r="C314" s="48" t="s">
        <v>4234</v>
      </c>
      <c r="D314" s="48" t="s">
        <v>4133</v>
      </c>
    </row>
    <row r="315" spans="1:4">
      <c r="A315" s="48" t="s">
        <v>3106</v>
      </c>
      <c r="B315" s="48" t="s">
        <v>4618</v>
      </c>
      <c r="C315" s="48" t="s">
        <v>4236</v>
      </c>
      <c r="D315" s="48" t="s">
        <v>4133</v>
      </c>
    </row>
    <row r="316" spans="1:4">
      <c r="A316" s="48" t="s">
        <v>3106</v>
      </c>
      <c r="B316" s="48" t="s">
        <v>4619</v>
      </c>
      <c r="C316" s="48" t="s">
        <v>4238</v>
      </c>
      <c r="D316" s="48" t="s">
        <v>4133</v>
      </c>
    </row>
    <row r="317" spans="1:4">
      <c r="A317" s="48" t="s">
        <v>3106</v>
      </c>
      <c r="B317" s="48" t="s">
        <v>4620</v>
      </c>
      <c r="C317" s="48" t="s">
        <v>3166</v>
      </c>
      <c r="D317" s="48" t="s">
        <v>4167</v>
      </c>
    </row>
    <row r="318" spans="1:4">
      <c r="A318" s="48" t="s">
        <v>3204</v>
      </c>
      <c r="B318" s="48" t="s">
        <v>4621</v>
      </c>
      <c r="C318" s="48" t="s">
        <v>4241</v>
      </c>
      <c r="D318" s="48" t="s">
        <v>4133</v>
      </c>
    </row>
    <row r="319" spans="1:4">
      <c r="A319" s="48" t="s">
        <v>3204</v>
      </c>
      <c r="B319" s="48" t="s">
        <v>4622</v>
      </c>
      <c r="C319" s="48" t="s">
        <v>3206</v>
      </c>
      <c r="D319" s="48" t="s">
        <v>4133</v>
      </c>
    </row>
    <row r="320" spans="1:4">
      <c r="A320" s="48" t="s">
        <v>3204</v>
      </c>
      <c r="B320" s="48" t="s">
        <v>4623</v>
      </c>
      <c r="C320" s="48" t="s">
        <v>3214</v>
      </c>
      <c r="D320" s="48" t="s">
        <v>4133</v>
      </c>
    </row>
    <row r="321" spans="1:4">
      <c r="A321" s="48" t="s">
        <v>3204</v>
      </c>
      <c r="B321" s="48" t="s">
        <v>4624</v>
      </c>
      <c r="C321" s="48" t="s">
        <v>3222</v>
      </c>
      <c r="D321" s="48" t="s">
        <v>4133</v>
      </c>
    </row>
    <row r="322" spans="1:4">
      <c r="A322" s="48" t="s">
        <v>3204</v>
      </c>
      <c r="B322" s="48" t="s">
        <v>4469</v>
      </c>
      <c r="C322" s="48" t="s">
        <v>4242</v>
      </c>
      <c r="D322" s="48" t="s">
        <v>4133</v>
      </c>
    </row>
    <row r="323" spans="1:4">
      <c r="A323" s="48" t="s">
        <v>3204</v>
      </c>
      <c r="B323" s="48" t="s">
        <v>4625</v>
      </c>
      <c r="C323" s="48" t="s">
        <v>4244</v>
      </c>
      <c r="D323" s="48" t="s">
        <v>4133</v>
      </c>
    </row>
    <row r="324" spans="1:4">
      <c r="A324" s="48" t="s">
        <v>3204</v>
      </c>
      <c r="B324" s="48" t="s">
        <v>4626</v>
      </c>
      <c r="C324" s="48" t="s">
        <v>3229</v>
      </c>
      <c r="D324" s="48" t="s">
        <v>4133</v>
      </c>
    </row>
    <row r="325" spans="1:4">
      <c r="A325" s="48" t="s">
        <v>3204</v>
      </c>
      <c r="B325" s="48" t="s">
        <v>4627</v>
      </c>
      <c r="C325" s="48" t="s">
        <v>4246</v>
      </c>
      <c r="D325" s="48" t="s">
        <v>4133</v>
      </c>
    </row>
    <row r="326" spans="1:4">
      <c r="A326" s="48" t="s">
        <v>3204</v>
      </c>
      <c r="B326" s="48" t="s">
        <v>3204</v>
      </c>
      <c r="C326" s="48" t="s">
        <v>4239</v>
      </c>
      <c r="D326" s="48" t="s">
        <v>4134</v>
      </c>
    </row>
    <row r="327" spans="1:4">
      <c r="A327" s="48" t="s">
        <v>3204</v>
      </c>
      <c r="B327" s="48" t="s">
        <v>4628</v>
      </c>
      <c r="C327" s="48" t="s">
        <v>3233</v>
      </c>
      <c r="D327" s="48" t="s">
        <v>4133</v>
      </c>
    </row>
    <row r="328" spans="1:4">
      <c r="A328" s="48" t="s">
        <v>3204</v>
      </c>
      <c r="B328" s="48" t="s">
        <v>4629</v>
      </c>
      <c r="C328" s="48" t="s">
        <v>4248</v>
      </c>
      <c r="D328" s="48" t="s">
        <v>4133</v>
      </c>
    </row>
    <row r="329" spans="1:4">
      <c r="A329" s="48" t="s">
        <v>3204</v>
      </c>
      <c r="B329" s="48" t="s">
        <v>4630</v>
      </c>
      <c r="C329" s="48" t="s">
        <v>3238</v>
      </c>
      <c r="D329" s="48" t="s">
        <v>4133</v>
      </c>
    </row>
    <row r="330" spans="1:4">
      <c r="A330" s="48" t="s">
        <v>3204</v>
      </c>
      <c r="B330" s="48" t="s">
        <v>4631</v>
      </c>
      <c r="C330" s="48" t="s">
        <v>3242</v>
      </c>
      <c r="D330" s="48" t="s">
        <v>4133</v>
      </c>
    </row>
    <row r="331" spans="1:4">
      <c r="A331" s="48" t="s">
        <v>3246</v>
      </c>
      <c r="B331" s="48" t="s">
        <v>4632</v>
      </c>
      <c r="C331" s="48" t="s">
        <v>3248</v>
      </c>
      <c r="D331" s="48" t="s">
        <v>4133</v>
      </c>
    </row>
    <row r="332" spans="1:4">
      <c r="A332" s="48" t="s">
        <v>3246</v>
      </c>
      <c r="B332" s="48" t="s">
        <v>4633</v>
      </c>
      <c r="C332" s="48" t="s">
        <v>3258</v>
      </c>
      <c r="D332" s="48" t="s">
        <v>4133</v>
      </c>
    </row>
    <row r="333" spans="1:4">
      <c r="A333" s="48" t="s">
        <v>3246</v>
      </c>
      <c r="B333" s="48" t="s">
        <v>4634</v>
      </c>
      <c r="C333" s="48" t="s">
        <v>3271</v>
      </c>
      <c r="D333" s="48" t="s">
        <v>4133</v>
      </c>
    </row>
    <row r="334" spans="1:4">
      <c r="A334" s="48" t="s">
        <v>3246</v>
      </c>
      <c r="B334" s="48" t="s">
        <v>4635</v>
      </c>
      <c r="C334" s="48" t="s">
        <v>3280</v>
      </c>
      <c r="D334" s="48" t="s">
        <v>4133</v>
      </c>
    </row>
    <row r="335" spans="1:4">
      <c r="A335" s="48" t="s">
        <v>3246</v>
      </c>
      <c r="B335" s="48" t="s">
        <v>4636</v>
      </c>
      <c r="C335" s="48" t="s">
        <v>3288</v>
      </c>
      <c r="D335" s="48" t="s">
        <v>4133</v>
      </c>
    </row>
    <row r="336" spans="1:4">
      <c r="A336" s="48" t="s">
        <v>3246</v>
      </c>
      <c r="B336" s="48" t="s">
        <v>4637</v>
      </c>
      <c r="C336" s="48" t="s">
        <v>3296</v>
      </c>
      <c r="D336" s="48" t="s">
        <v>4133</v>
      </c>
    </row>
    <row r="337" spans="1:4">
      <c r="A337" s="48" t="s">
        <v>3246</v>
      </c>
      <c r="B337" s="48" t="s">
        <v>4638</v>
      </c>
      <c r="C337" s="48" t="s">
        <v>3304</v>
      </c>
      <c r="D337" s="48" t="s">
        <v>4133</v>
      </c>
    </row>
    <row r="338" spans="1:4">
      <c r="A338" s="48" t="s">
        <v>3246</v>
      </c>
      <c r="B338" s="48" t="s">
        <v>4639</v>
      </c>
      <c r="C338" s="48" t="s">
        <v>3312</v>
      </c>
      <c r="D338" s="48" t="s">
        <v>4133</v>
      </c>
    </row>
    <row r="339" spans="1:4">
      <c r="A339" s="48" t="s">
        <v>3246</v>
      </c>
      <c r="B339" s="48" t="s">
        <v>4640</v>
      </c>
      <c r="C339" s="48" t="s">
        <v>4251</v>
      </c>
      <c r="D339" s="48" t="s">
        <v>4133</v>
      </c>
    </row>
    <row r="340" spans="1:4">
      <c r="A340" s="48" t="s">
        <v>3246</v>
      </c>
      <c r="B340" s="48" t="s">
        <v>4641</v>
      </c>
      <c r="C340" s="48" t="s">
        <v>3319</v>
      </c>
      <c r="D340" s="48" t="s">
        <v>4133</v>
      </c>
    </row>
    <row r="341" spans="1:4">
      <c r="A341" s="48" t="s">
        <v>3246</v>
      </c>
      <c r="B341" s="48" t="s">
        <v>4642</v>
      </c>
      <c r="C341" s="48" t="s">
        <v>3324</v>
      </c>
      <c r="D341" s="48" t="s">
        <v>4133</v>
      </c>
    </row>
    <row r="342" spans="1:4">
      <c r="A342" s="48" t="s">
        <v>3246</v>
      </c>
      <c r="B342" s="48" t="s">
        <v>3246</v>
      </c>
      <c r="C342" s="48" t="s">
        <v>4249</v>
      </c>
      <c r="D342" s="48" t="s">
        <v>4134</v>
      </c>
    </row>
    <row r="343" spans="1:4">
      <c r="A343" s="48" t="s">
        <v>3246</v>
      </c>
      <c r="B343" s="48" t="s">
        <v>4619</v>
      </c>
      <c r="C343" s="48" t="s">
        <v>3340</v>
      </c>
      <c r="D343" s="48" t="s">
        <v>4133</v>
      </c>
    </row>
    <row r="344" spans="1:4">
      <c r="A344" s="48" t="s">
        <v>3246</v>
      </c>
      <c r="B344" s="48" t="s">
        <v>4643</v>
      </c>
      <c r="C344" s="48" t="s">
        <v>3348</v>
      </c>
      <c r="D344" s="48" t="s">
        <v>4133</v>
      </c>
    </row>
    <row r="345" spans="1:4">
      <c r="A345" s="48" t="s">
        <v>3246</v>
      </c>
      <c r="B345" s="48" t="s">
        <v>4644</v>
      </c>
      <c r="C345" s="48" t="s">
        <v>3356</v>
      </c>
      <c r="D345" s="48" t="s">
        <v>4133</v>
      </c>
    </row>
    <row r="346" spans="1:4">
      <c r="A346" s="48" t="s">
        <v>3246</v>
      </c>
      <c r="B346" s="48" t="s">
        <v>4645</v>
      </c>
      <c r="C346" s="48" t="s">
        <v>3332</v>
      </c>
      <c r="D346" s="48" t="s">
        <v>4167</v>
      </c>
    </row>
    <row r="347" spans="1:4">
      <c r="A347" s="48" t="s">
        <v>3362</v>
      </c>
      <c r="B347" s="48" t="s">
        <v>4646</v>
      </c>
      <c r="C347" s="48" t="s">
        <v>3376</v>
      </c>
      <c r="D347" s="48" t="s">
        <v>4133</v>
      </c>
    </row>
    <row r="348" spans="1:4">
      <c r="A348" s="48" t="s">
        <v>3362</v>
      </c>
      <c r="B348" s="48" t="s">
        <v>4647</v>
      </c>
      <c r="C348" s="48" t="s">
        <v>3381</v>
      </c>
      <c r="D348" s="48" t="s">
        <v>4133</v>
      </c>
    </row>
    <row r="349" spans="1:4">
      <c r="A349" s="48" t="s">
        <v>3362</v>
      </c>
      <c r="B349" s="48" t="s">
        <v>4648</v>
      </c>
      <c r="C349" s="48" t="s">
        <v>3389</v>
      </c>
      <c r="D349" s="48" t="s">
        <v>4133</v>
      </c>
    </row>
    <row r="350" spans="1:4">
      <c r="A350" s="48" t="s">
        <v>3362</v>
      </c>
      <c r="B350" s="48" t="s">
        <v>4649</v>
      </c>
      <c r="C350" s="48" t="s">
        <v>3397</v>
      </c>
      <c r="D350" s="48" t="s">
        <v>4133</v>
      </c>
    </row>
    <row r="351" spans="1:4">
      <c r="A351" s="48" t="s">
        <v>3362</v>
      </c>
      <c r="B351" s="48" t="s">
        <v>4650</v>
      </c>
      <c r="C351" s="48" t="s">
        <v>3404</v>
      </c>
      <c r="D351" s="48" t="s">
        <v>4133</v>
      </c>
    </row>
    <row r="352" spans="1:4">
      <c r="A352" s="48" t="s">
        <v>3362</v>
      </c>
      <c r="B352" s="48" t="s">
        <v>4353</v>
      </c>
      <c r="C352" s="48" t="s">
        <v>3408</v>
      </c>
      <c r="D352" s="48" t="s">
        <v>4133</v>
      </c>
    </row>
    <row r="353" spans="1:4">
      <c r="A353" s="48" t="s">
        <v>3362</v>
      </c>
      <c r="B353" s="48" t="s">
        <v>4651</v>
      </c>
      <c r="C353" s="48" t="s">
        <v>3415</v>
      </c>
      <c r="D353" s="48" t="s">
        <v>4133</v>
      </c>
    </row>
    <row r="354" spans="1:4">
      <c r="A354" s="48" t="s">
        <v>3362</v>
      </c>
      <c r="B354" s="48" t="s">
        <v>4652</v>
      </c>
      <c r="C354" s="48" t="s">
        <v>3419</v>
      </c>
      <c r="D354" s="48" t="s">
        <v>4133</v>
      </c>
    </row>
    <row r="355" spans="1:4">
      <c r="A355" s="48" t="s">
        <v>3362</v>
      </c>
      <c r="B355" s="48" t="s">
        <v>4607</v>
      </c>
      <c r="C355" s="48" t="s">
        <v>3422</v>
      </c>
      <c r="D355" s="48" t="s">
        <v>4133</v>
      </c>
    </row>
    <row r="356" spans="1:4">
      <c r="A356" s="48" t="s">
        <v>3362</v>
      </c>
      <c r="B356" s="48" t="s">
        <v>4653</v>
      </c>
      <c r="C356" s="48" t="s">
        <v>3427</v>
      </c>
      <c r="D356" s="48" t="s">
        <v>4133</v>
      </c>
    </row>
    <row r="357" spans="1:4">
      <c r="A357" s="48" t="s">
        <v>3362</v>
      </c>
      <c r="B357" s="48" t="s">
        <v>4654</v>
      </c>
      <c r="C357" s="48" t="s">
        <v>3435</v>
      </c>
      <c r="D357" s="48" t="s">
        <v>4133</v>
      </c>
    </row>
    <row r="358" spans="1:4">
      <c r="A358" s="48" t="s">
        <v>3362</v>
      </c>
      <c r="B358" s="48" t="s">
        <v>4655</v>
      </c>
      <c r="C358" s="48" t="s">
        <v>3439</v>
      </c>
      <c r="D358" s="48" t="s">
        <v>4133</v>
      </c>
    </row>
    <row r="359" spans="1:4">
      <c r="A359" s="48" t="s">
        <v>3362</v>
      </c>
      <c r="B359" s="48" t="s">
        <v>4656</v>
      </c>
      <c r="C359" s="48" t="s">
        <v>3444</v>
      </c>
      <c r="D359" s="48" t="s">
        <v>4133</v>
      </c>
    </row>
    <row r="360" spans="1:4">
      <c r="A360" s="48" t="s">
        <v>3362</v>
      </c>
      <c r="B360" s="48" t="s">
        <v>4482</v>
      </c>
      <c r="C360" s="48" t="s">
        <v>3450</v>
      </c>
      <c r="D360" s="48" t="s">
        <v>4133</v>
      </c>
    </row>
    <row r="361" spans="1:4">
      <c r="A361" s="48" t="s">
        <v>3362</v>
      </c>
      <c r="B361" s="48" t="s">
        <v>4657</v>
      </c>
      <c r="C361" s="48" t="s">
        <v>3454</v>
      </c>
      <c r="D361" s="48" t="s">
        <v>4133</v>
      </c>
    </row>
    <row r="362" spans="1:4">
      <c r="A362" s="48" t="s">
        <v>3362</v>
      </c>
      <c r="B362" s="48" t="s">
        <v>4658</v>
      </c>
      <c r="C362" s="48" t="s">
        <v>3458</v>
      </c>
      <c r="D362" s="48" t="s">
        <v>4133</v>
      </c>
    </row>
    <row r="363" spans="1:4">
      <c r="A363" s="48" t="s">
        <v>3362</v>
      </c>
      <c r="B363" s="48" t="s">
        <v>4469</v>
      </c>
      <c r="C363" s="48" t="s">
        <v>3462</v>
      </c>
      <c r="D363" s="48" t="s">
        <v>4133</v>
      </c>
    </row>
    <row r="364" spans="1:4">
      <c r="A364" s="48" t="s">
        <v>3362</v>
      </c>
      <c r="B364" s="48" t="s">
        <v>4563</v>
      </c>
      <c r="C364" s="48" t="s">
        <v>3477</v>
      </c>
      <c r="D364" s="48" t="s">
        <v>4133</v>
      </c>
    </row>
    <row r="365" spans="1:4">
      <c r="A365" s="48" t="s">
        <v>3362</v>
      </c>
      <c r="B365" s="48" t="s">
        <v>4659</v>
      </c>
      <c r="C365" s="48" t="s">
        <v>3466</v>
      </c>
      <c r="D365" s="48" t="s">
        <v>4133</v>
      </c>
    </row>
    <row r="366" spans="1:4">
      <c r="A366" s="48" t="s">
        <v>3362</v>
      </c>
      <c r="B366" s="48" t="s">
        <v>3362</v>
      </c>
      <c r="C366" s="48" t="s">
        <v>4252</v>
      </c>
      <c r="D366" s="48" t="s">
        <v>4134</v>
      </c>
    </row>
    <row r="367" spans="1:4">
      <c r="A367" s="48" t="s">
        <v>3362</v>
      </c>
      <c r="B367" s="48" t="s">
        <v>4660</v>
      </c>
      <c r="C367" s="48" t="s">
        <v>3470</v>
      </c>
      <c r="D367" s="48" t="s">
        <v>4133</v>
      </c>
    </row>
    <row r="368" spans="1:4">
      <c r="A368" s="48" t="s">
        <v>3362</v>
      </c>
      <c r="B368" s="48" t="s">
        <v>4661</v>
      </c>
      <c r="C368" s="48" t="s">
        <v>3474</v>
      </c>
      <c r="D368" s="48" t="s">
        <v>4133</v>
      </c>
    </row>
    <row r="369" spans="1:4">
      <c r="A369" s="48" t="s">
        <v>3362</v>
      </c>
      <c r="B369" s="48" t="s">
        <v>4662</v>
      </c>
      <c r="C369" s="48" t="s">
        <v>3364</v>
      </c>
      <c r="D369" s="48" t="s">
        <v>4136</v>
      </c>
    </row>
    <row r="370" spans="1:4">
      <c r="A370" s="48" t="s">
        <v>3481</v>
      </c>
      <c r="B370" s="48" t="s">
        <v>4663</v>
      </c>
      <c r="C370" s="48" t="s">
        <v>3483</v>
      </c>
      <c r="D370" s="48" t="s">
        <v>4133</v>
      </c>
    </row>
    <row r="371" spans="1:4">
      <c r="A371" s="48" t="s">
        <v>3481</v>
      </c>
      <c r="B371" s="48" t="s">
        <v>4664</v>
      </c>
      <c r="C371" s="48" t="s">
        <v>3493</v>
      </c>
      <c r="D371" s="48" t="s">
        <v>4133</v>
      </c>
    </row>
    <row r="372" spans="1:4">
      <c r="A372" s="48" t="s">
        <v>3481</v>
      </c>
      <c r="B372" s="48" t="s">
        <v>4665</v>
      </c>
      <c r="C372" s="48" t="s">
        <v>3501</v>
      </c>
      <c r="D372" s="48" t="s">
        <v>4133</v>
      </c>
    </row>
    <row r="373" spans="1:4">
      <c r="A373" s="48" t="s">
        <v>3481</v>
      </c>
      <c r="B373" s="48" t="s">
        <v>4666</v>
      </c>
      <c r="C373" s="48" t="s">
        <v>3538</v>
      </c>
      <c r="D373" s="48" t="s">
        <v>4133</v>
      </c>
    </row>
    <row r="374" spans="1:4">
      <c r="A374" s="48" t="s">
        <v>3481</v>
      </c>
      <c r="B374" s="48" t="s">
        <v>4667</v>
      </c>
      <c r="C374" s="48" t="s">
        <v>3546</v>
      </c>
      <c r="D374" s="48" t="s">
        <v>4133</v>
      </c>
    </row>
    <row r="375" spans="1:4">
      <c r="A375" s="48" t="s">
        <v>3481</v>
      </c>
      <c r="B375" s="48" t="s">
        <v>4668</v>
      </c>
      <c r="C375" s="48" t="s">
        <v>3554</v>
      </c>
      <c r="D375" s="48" t="s">
        <v>4133</v>
      </c>
    </row>
    <row r="376" spans="1:4">
      <c r="A376" s="48" t="s">
        <v>3481</v>
      </c>
      <c r="B376" s="48" t="s">
        <v>4669</v>
      </c>
      <c r="C376" s="48" t="s">
        <v>3562</v>
      </c>
      <c r="D376" s="48" t="s">
        <v>4133</v>
      </c>
    </row>
    <row r="377" spans="1:4">
      <c r="A377" s="48" t="s">
        <v>3481</v>
      </c>
      <c r="B377" s="48" t="s">
        <v>4670</v>
      </c>
      <c r="C377" s="48" t="s">
        <v>3570</v>
      </c>
      <c r="D377" s="48" t="s">
        <v>4133</v>
      </c>
    </row>
    <row r="378" spans="1:4">
      <c r="A378" s="48" t="s">
        <v>3481</v>
      </c>
      <c r="B378" s="48" t="s">
        <v>4671</v>
      </c>
      <c r="C378" s="48" t="s">
        <v>3578</v>
      </c>
      <c r="D378" s="48" t="s">
        <v>4133</v>
      </c>
    </row>
    <row r="379" spans="1:4">
      <c r="A379" s="48" t="s">
        <v>3481</v>
      </c>
      <c r="B379" s="48" t="s">
        <v>4672</v>
      </c>
      <c r="C379" s="48" t="s">
        <v>3586</v>
      </c>
      <c r="D379" s="48" t="s">
        <v>4133</v>
      </c>
    </row>
    <row r="380" spans="1:4">
      <c r="A380" s="48" t="s">
        <v>3481</v>
      </c>
      <c r="B380" s="48" t="s">
        <v>4673</v>
      </c>
      <c r="C380" s="48" t="s">
        <v>3594</v>
      </c>
      <c r="D380" s="48" t="s">
        <v>4133</v>
      </c>
    </row>
    <row r="381" spans="1:4">
      <c r="A381" s="48" t="s">
        <v>3481</v>
      </c>
      <c r="B381" s="48" t="s">
        <v>4674</v>
      </c>
      <c r="C381" s="48" t="s">
        <v>3602</v>
      </c>
      <c r="D381" s="48" t="s">
        <v>4133</v>
      </c>
    </row>
    <row r="382" spans="1:4">
      <c r="A382" s="48" t="s">
        <v>3481</v>
      </c>
      <c r="B382" s="48" t="s">
        <v>4675</v>
      </c>
      <c r="C382" s="48" t="s">
        <v>3610</v>
      </c>
      <c r="D382" s="48" t="s">
        <v>4133</v>
      </c>
    </row>
    <row r="383" spans="1:4">
      <c r="A383" s="48" t="s">
        <v>3481</v>
      </c>
      <c r="B383" s="48" t="s">
        <v>4676</v>
      </c>
      <c r="C383" s="48" t="s">
        <v>3618</v>
      </c>
      <c r="D383" s="48" t="s">
        <v>4133</v>
      </c>
    </row>
    <row r="384" spans="1:4">
      <c r="A384" s="48" t="s">
        <v>3481</v>
      </c>
      <c r="B384" s="48" t="s">
        <v>4677</v>
      </c>
      <c r="C384" s="48" t="s">
        <v>3641</v>
      </c>
      <c r="D384" s="48" t="s">
        <v>4133</v>
      </c>
    </row>
    <row r="385" spans="1:4">
      <c r="A385" s="48" t="s">
        <v>3481</v>
      </c>
      <c r="B385" s="48" t="s">
        <v>4678</v>
      </c>
      <c r="C385" s="48" t="s">
        <v>3649</v>
      </c>
      <c r="D385" s="48" t="s">
        <v>4133</v>
      </c>
    </row>
    <row r="386" spans="1:4">
      <c r="A386" s="48" t="s">
        <v>3481</v>
      </c>
      <c r="B386" s="48" t="s">
        <v>4679</v>
      </c>
      <c r="C386" s="48" t="s">
        <v>3657</v>
      </c>
      <c r="D386" s="48" t="s">
        <v>4133</v>
      </c>
    </row>
    <row r="387" spans="1:4">
      <c r="A387" s="48" t="s">
        <v>3481</v>
      </c>
      <c r="B387" s="48" t="s">
        <v>3481</v>
      </c>
      <c r="C387" s="48" t="s">
        <v>4253</v>
      </c>
      <c r="D387" s="48" t="s">
        <v>4134</v>
      </c>
    </row>
    <row r="388" spans="1:4">
      <c r="A388" s="48" t="s">
        <v>3481</v>
      </c>
      <c r="B388" s="48" t="s">
        <v>4680</v>
      </c>
      <c r="C388" s="48" t="s">
        <v>3665</v>
      </c>
      <c r="D388" s="48" t="s">
        <v>4133</v>
      </c>
    </row>
    <row r="389" spans="1:4">
      <c r="A389" s="48" t="s">
        <v>3481</v>
      </c>
      <c r="B389" s="48" t="s">
        <v>4681</v>
      </c>
      <c r="C389" s="48" t="s">
        <v>3673</v>
      </c>
      <c r="D389" s="48" t="s">
        <v>4133</v>
      </c>
    </row>
    <row r="390" spans="1:4">
      <c r="A390" s="48" t="s">
        <v>3481</v>
      </c>
      <c r="B390" s="48" t="s">
        <v>4682</v>
      </c>
      <c r="C390" s="48" t="s">
        <v>3681</v>
      </c>
      <c r="D390" s="48" t="s">
        <v>4133</v>
      </c>
    </row>
    <row r="391" spans="1:4">
      <c r="A391" s="48" t="s">
        <v>3481</v>
      </c>
      <c r="B391" s="48" t="s">
        <v>4683</v>
      </c>
      <c r="C391" s="48" t="s">
        <v>3509</v>
      </c>
      <c r="D391" s="48" t="s">
        <v>4136</v>
      </c>
    </row>
    <row r="392" spans="1:4">
      <c r="A392" s="48" t="s">
        <v>3481</v>
      </c>
      <c r="B392" s="48" t="s">
        <v>4684</v>
      </c>
      <c r="C392" s="48" t="s">
        <v>3626</v>
      </c>
      <c r="D392" s="48" t="s">
        <v>4167</v>
      </c>
    </row>
    <row r="393" spans="1:4">
      <c r="A393" s="48" t="s">
        <v>3688</v>
      </c>
      <c r="B393" s="48" t="s">
        <v>4685</v>
      </c>
      <c r="C393" s="48" t="s">
        <v>4256</v>
      </c>
      <c r="D393" s="48" t="s">
        <v>4133</v>
      </c>
    </row>
    <row r="394" spans="1:4">
      <c r="A394" s="48" t="s">
        <v>3688</v>
      </c>
      <c r="B394" s="48" t="s">
        <v>4686</v>
      </c>
      <c r="C394" s="48" t="s">
        <v>3690</v>
      </c>
      <c r="D394" s="48" t="s">
        <v>4133</v>
      </c>
    </row>
    <row r="395" spans="1:4">
      <c r="A395" s="48" t="s">
        <v>3688</v>
      </c>
      <c r="B395" s="48" t="s">
        <v>4687</v>
      </c>
      <c r="C395" s="48" t="s">
        <v>3700</v>
      </c>
      <c r="D395" s="48" t="s">
        <v>4133</v>
      </c>
    </row>
    <row r="396" spans="1:4">
      <c r="A396" s="48" t="s">
        <v>3688</v>
      </c>
      <c r="B396" s="48" t="s">
        <v>4688</v>
      </c>
      <c r="C396" s="48" t="s">
        <v>3708</v>
      </c>
      <c r="D396" s="48" t="s">
        <v>4133</v>
      </c>
    </row>
    <row r="397" spans="1:4">
      <c r="A397" s="48" t="s">
        <v>3688</v>
      </c>
      <c r="B397" s="48" t="s">
        <v>4689</v>
      </c>
      <c r="C397" s="48" t="s">
        <v>3715</v>
      </c>
      <c r="D397" s="48" t="s">
        <v>4133</v>
      </c>
    </row>
    <row r="398" spans="1:4">
      <c r="A398" s="48" t="s">
        <v>3688</v>
      </c>
      <c r="B398" s="48" t="s">
        <v>4690</v>
      </c>
      <c r="C398" s="48" t="s">
        <v>3723</v>
      </c>
      <c r="D398" s="48" t="s">
        <v>4133</v>
      </c>
    </row>
    <row r="399" spans="1:4">
      <c r="A399" s="48" t="s">
        <v>3688</v>
      </c>
      <c r="B399" s="48" t="s">
        <v>4691</v>
      </c>
      <c r="C399" s="48" t="s">
        <v>4258</v>
      </c>
      <c r="D399" s="48" t="s">
        <v>4133</v>
      </c>
    </row>
    <row r="400" spans="1:4">
      <c r="A400" s="48" t="s">
        <v>3688</v>
      </c>
      <c r="B400" s="48" t="s">
        <v>4692</v>
      </c>
      <c r="C400" s="48" t="s">
        <v>3731</v>
      </c>
      <c r="D400" s="48" t="s">
        <v>4133</v>
      </c>
    </row>
    <row r="401" spans="1:4">
      <c r="A401" s="48" t="s">
        <v>3688</v>
      </c>
      <c r="B401" s="48" t="s">
        <v>4693</v>
      </c>
      <c r="C401" s="48" t="s">
        <v>4260</v>
      </c>
      <c r="D401" s="48" t="s">
        <v>4133</v>
      </c>
    </row>
    <row r="402" spans="1:4">
      <c r="A402" s="48" t="s">
        <v>3688</v>
      </c>
      <c r="B402" s="48" t="s">
        <v>4694</v>
      </c>
      <c r="C402" s="48" t="s">
        <v>3739</v>
      </c>
      <c r="D402" s="48" t="s">
        <v>4133</v>
      </c>
    </row>
    <row r="403" spans="1:4">
      <c r="A403" s="48" t="s">
        <v>3688</v>
      </c>
      <c r="B403" s="48" t="s">
        <v>4695</v>
      </c>
      <c r="C403" s="48" t="s">
        <v>3747</v>
      </c>
      <c r="D403" s="48" t="s">
        <v>4133</v>
      </c>
    </row>
    <row r="404" spans="1:4">
      <c r="A404" s="48" t="s">
        <v>3688</v>
      </c>
      <c r="B404" s="48" t="s">
        <v>4563</v>
      </c>
      <c r="C404" s="48" t="s">
        <v>3786</v>
      </c>
      <c r="D404" s="48" t="s">
        <v>4133</v>
      </c>
    </row>
    <row r="405" spans="1:4">
      <c r="A405" s="48" t="s">
        <v>3688</v>
      </c>
      <c r="B405" s="48" t="s">
        <v>4696</v>
      </c>
      <c r="C405" s="48" t="s">
        <v>3755</v>
      </c>
      <c r="D405" s="48" t="s">
        <v>4133</v>
      </c>
    </row>
    <row r="406" spans="1:4">
      <c r="A406" s="48" t="s">
        <v>3688</v>
      </c>
      <c r="B406" s="48" t="s">
        <v>4697</v>
      </c>
      <c r="C406" s="48" t="s">
        <v>3763</v>
      </c>
      <c r="D406" s="48" t="s">
        <v>4133</v>
      </c>
    </row>
    <row r="407" spans="1:4">
      <c r="A407" s="48" t="s">
        <v>3688</v>
      </c>
      <c r="B407" s="48" t="s">
        <v>3688</v>
      </c>
      <c r="C407" s="48" t="s">
        <v>4254</v>
      </c>
      <c r="D407" s="48" t="s">
        <v>4134</v>
      </c>
    </row>
    <row r="408" spans="1:4">
      <c r="A408" s="48" t="s">
        <v>3688</v>
      </c>
      <c r="B408" s="48" t="s">
        <v>4698</v>
      </c>
      <c r="C408" s="48" t="s">
        <v>3771</v>
      </c>
      <c r="D408" s="48" t="s">
        <v>4133</v>
      </c>
    </row>
    <row r="409" spans="1:4">
      <c r="A409" s="48" t="s">
        <v>3688</v>
      </c>
      <c r="B409" s="48" t="s">
        <v>4699</v>
      </c>
      <c r="C409" s="48" t="s">
        <v>3779</v>
      </c>
      <c r="D409" s="48" t="s">
        <v>4133</v>
      </c>
    </row>
    <row r="410" spans="1:4">
      <c r="A410" s="48" t="s">
        <v>3793</v>
      </c>
      <c r="B410" s="48" t="s">
        <v>4578</v>
      </c>
      <c r="C410" s="48" t="s">
        <v>4262</v>
      </c>
      <c r="D410" s="48" t="s">
        <v>4133</v>
      </c>
    </row>
    <row r="411" spans="1:4">
      <c r="A411" s="48" t="s">
        <v>3793</v>
      </c>
      <c r="B411" s="48" t="s">
        <v>4700</v>
      </c>
      <c r="C411" s="48" t="s">
        <v>4264</v>
      </c>
      <c r="D411" s="48" t="s">
        <v>4133</v>
      </c>
    </row>
    <row r="412" spans="1:4">
      <c r="A412" s="48" t="s">
        <v>3793</v>
      </c>
      <c r="B412" s="48" t="s">
        <v>4701</v>
      </c>
      <c r="C412" s="48" t="s">
        <v>4266</v>
      </c>
      <c r="D412" s="48" t="s">
        <v>4133</v>
      </c>
    </row>
    <row r="413" spans="1:4">
      <c r="A413" s="48" t="s">
        <v>3793</v>
      </c>
      <c r="B413" s="48" t="s">
        <v>4702</v>
      </c>
      <c r="C413" s="48" t="s">
        <v>3795</v>
      </c>
      <c r="D413" s="48" t="s">
        <v>4133</v>
      </c>
    </row>
    <row r="414" spans="1:4">
      <c r="A414" s="48" t="s">
        <v>3793</v>
      </c>
      <c r="B414" s="48" t="s">
        <v>4703</v>
      </c>
      <c r="C414" s="48" t="s">
        <v>4268</v>
      </c>
      <c r="D414" s="48" t="s">
        <v>4133</v>
      </c>
    </row>
    <row r="415" spans="1:4">
      <c r="A415" s="48" t="s">
        <v>3793</v>
      </c>
      <c r="B415" s="48" t="s">
        <v>4704</v>
      </c>
      <c r="C415" s="48" t="s">
        <v>4270</v>
      </c>
      <c r="D415" s="48" t="s">
        <v>4133</v>
      </c>
    </row>
    <row r="416" spans="1:4">
      <c r="A416" s="48" t="s">
        <v>3793</v>
      </c>
      <c r="B416" s="48" t="s">
        <v>4705</v>
      </c>
      <c r="C416" s="48" t="s">
        <v>4272</v>
      </c>
      <c r="D416" s="48" t="s">
        <v>4133</v>
      </c>
    </row>
    <row r="417" spans="1:4">
      <c r="A417" s="48" t="s">
        <v>3793</v>
      </c>
      <c r="B417" s="48" t="s">
        <v>4706</v>
      </c>
      <c r="C417" s="48" t="s">
        <v>4274</v>
      </c>
      <c r="D417" s="48" t="s">
        <v>4133</v>
      </c>
    </row>
    <row r="418" spans="1:4">
      <c r="A418" s="48" t="s">
        <v>3793</v>
      </c>
      <c r="B418" s="48" t="s">
        <v>4707</v>
      </c>
      <c r="C418" s="48" t="s">
        <v>4276</v>
      </c>
      <c r="D418" s="48" t="s">
        <v>4133</v>
      </c>
    </row>
    <row r="419" spans="1:4">
      <c r="A419" s="48" t="s">
        <v>3793</v>
      </c>
      <c r="B419" s="48" t="s">
        <v>3793</v>
      </c>
      <c r="C419" s="48" t="s">
        <v>4261</v>
      </c>
      <c r="D419" s="48" t="s">
        <v>4134</v>
      </c>
    </row>
    <row r="420" spans="1:4">
      <c r="A420" s="48" t="s">
        <v>3793</v>
      </c>
      <c r="B420" s="48" t="s">
        <v>4708</v>
      </c>
      <c r="C420" s="48" t="s">
        <v>3805</v>
      </c>
      <c r="D420" s="48" t="s">
        <v>4133</v>
      </c>
    </row>
    <row r="421" spans="1:4">
      <c r="A421" s="48" t="s">
        <v>3793</v>
      </c>
      <c r="B421" s="48" t="s">
        <v>4362</v>
      </c>
      <c r="C421" s="48" t="s">
        <v>3811</v>
      </c>
      <c r="D421" s="48" t="s">
        <v>4133</v>
      </c>
    </row>
    <row r="422" spans="1:4">
      <c r="A422" s="48" t="s">
        <v>3793</v>
      </c>
      <c r="B422" s="48" t="s">
        <v>4709</v>
      </c>
      <c r="C422" s="48" t="s">
        <v>4278</v>
      </c>
      <c r="D422" s="48" t="s">
        <v>4133</v>
      </c>
    </row>
    <row r="423" spans="1:4">
      <c r="A423" s="48" t="s">
        <v>3793</v>
      </c>
      <c r="B423" s="48" t="s">
        <v>4279</v>
      </c>
      <c r="C423" s="48" t="s">
        <v>4280</v>
      </c>
      <c r="D423" s="48" t="s">
        <v>4133</v>
      </c>
    </row>
    <row r="424" spans="1:4">
      <c r="A424" s="48" t="s">
        <v>3815</v>
      </c>
      <c r="B424" s="48" t="s">
        <v>4710</v>
      </c>
      <c r="C424" s="48" t="s">
        <v>3817</v>
      </c>
      <c r="D424" s="48" t="s">
        <v>4133</v>
      </c>
    </row>
    <row r="425" spans="1:4">
      <c r="A425" s="48" t="s">
        <v>3815</v>
      </c>
      <c r="B425" s="48" t="s">
        <v>4711</v>
      </c>
      <c r="C425" s="48" t="s">
        <v>3837</v>
      </c>
      <c r="D425" s="48" t="s">
        <v>4133</v>
      </c>
    </row>
    <row r="426" spans="1:4">
      <c r="A426" s="48" t="s">
        <v>3815</v>
      </c>
      <c r="B426" s="48" t="s">
        <v>4712</v>
      </c>
      <c r="C426" s="48" t="s">
        <v>3846</v>
      </c>
      <c r="D426" s="48" t="s">
        <v>4133</v>
      </c>
    </row>
    <row r="427" spans="1:4">
      <c r="A427" s="48" t="s">
        <v>3815</v>
      </c>
      <c r="B427" s="48" t="s">
        <v>4713</v>
      </c>
      <c r="C427" s="48" t="s">
        <v>3854</v>
      </c>
      <c r="D427" s="48" t="s">
        <v>4133</v>
      </c>
    </row>
    <row r="428" spans="1:4">
      <c r="A428" s="48" t="s">
        <v>3815</v>
      </c>
      <c r="B428" s="48" t="s">
        <v>4714</v>
      </c>
      <c r="C428" s="48" t="s">
        <v>3858</v>
      </c>
      <c r="D428" s="48" t="s">
        <v>4133</v>
      </c>
    </row>
    <row r="429" spans="1:4">
      <c r="A429" s="48" t="s">
        <v>3815</v>
      </c>
      <c r="B429" s="48" t="s">
        <v>4715</v>
      </c>
      <c r="C429" s="48" t="s">
        <v>3863</v>
      </c>
      <c r="D429" s="48" t="s">
        <v>4133</v>
      </c>
    </row>
    <row r="430" spans="1:4">
      <c r="A430" s="48" t="s">
        <v>3815</v>
      </c>
      <c r="B430" s="48" t="s">
        <v>4716</v>
      </c>
      <c r="C430" s="48" t="s">
        <v>3881</v>
      </c>
      <c r="D430" s="48" t="s">
        <v>4133</v>
      </c>
    </row>
    <row r="431" spans="1:4">
      <c r="A431" s="48" t="s">
        <v>3815</v>
      </c>
      <c r="B431" s="48" t="s">
        <v>4717</v>
      </c>
      <c r="C431" s="48" t="s">
        <v>3888</v>
      </c>
      <c r="D431" s="48" t="s">
        <v>4133</v>
      </c>
    </row>
    <row r="432" spans="1:4">
      <c r="A432" s="48" t="s">
        <v>3815</v>
      </c>
      <c r="B432" s="48" t="s">
        <v>4718</v>
      </c>
      <c r="C432" s="48" t="s">
        <v>3892</v>
      </c>
      <c r="D432" s="48" t="s">
        <v>4133</v>
      </c>
    </row>
    <row r="433" spans="1:4">
      <c r="A433" s="48" t="s">
        <v>3815</v>
      </c>
      <c r="B433" s="48" t="s">
        <v>4719</v>
      </c>
      <c r="C433" s="48" t="s">
        <v>3901</v>
      </c>
      <c r="D433" s="48" t="s">
        <v>4133</v>
      </c>
    </row>
    <row r="434" spans="1:4">
      <c r="A434" s="48" t="s">
        <v>3815</v>
      </c>
      <c r="B434" s="48" t="s">
        <v>4720</v>
      </c>
      <c r="C434" s="48" t="s">
        <v>3908</v>
      </c>
      <c r="D434" s="48" t="s">
        <v>4133</v>
      </c>
    </row>
    <row r="435" spans="1:4">
      <c r="A435" s="48" t="s">
        <v>3815</v>
      </c>
      <c r="B435" s="48" t="s">
        <v>4721</v>
      </c>
      <c r="C435" s="48" t="s">
        <v>3912</v>
      </c>
      <c r="D435" s="48" t="s">
        <v>4133</v>
      </c>
    </row>
    <row r="436" spans="1:4">
      <c r="A436" s="48" t="s">
        <v>3815</v>
      </c>
      <c r="B436" s="48" t="s">
        <v>3815</v>
      </c>
      <c r="C436" s="48" t="s">
        <v>4281</v>
      </c>
      <c r="D436" s="48" t="s">
        <v>4134</v>
      </c>
    </row>
    <row r="437" spans="1:4">
      <c r="A437" s="48" t="s">
        <v>3815</v>
      </c>
      <c r="B437" s="48" t="s">
        <v>4722</v>
      </c>
      <c r="C437" s="48" t="s">
        <v>3916</v>
      </c>
      <c r="D437" s="48" t="s">
        <v>4133</v>
      </c>
    </row>
    <row r="438" spans="1:4">
      <c r="A438" s="48" t="s">
        <v>3815</v>
      </c>
      <c r="B438" s="48" t="s">
        <v>4723</v>
      </c>
      <c r="C438" s="48" t="s">
        <v>3896</v>
      </c>
      <c r="D438" s="48" t="s">
        <v>4167</v>
      </c>
    </row>
    <row r="439" spans="1:4">
      <c r="A439" s="48" t="s">
        <v>3920</v>
      </c>
      <c r="B439" s="48" t="s">
        <v>4724</v>
      </c>
      <c r="C439" s="48" t="s">
        <v>3922</v>
      </c>
      <c r="D439" s="48" t="s">
        <v>4133</v>
      </c>
    </row>
    <row r="440" spans="1:4">
      <c r="A440" s="48" t="s">
        <v>3920</v>
      </c>
      <c r="B440" s="48" t="s">
        <v>4725</v>
      </c>
      <c r="C440" s="48" t="s">
        <v>3932</v>
      </c>
      <c r="D440" s="48" t="s">
        <v>4133</v>
      </c>
    </row>
    <row r="441" spans="1:4">
      <c r="A441" s="48" t="s">
        <v>3920</v>
      </c>
      <c r="B441" s="48" t="s">
        <v>4726</v>
      </c>
      <c r="C441" s="48" t="s">
        <v>3937</v>
      </c>
      <c r="D441" s="48" t="s">
        <v>4133</v>
      </c>
    </row>
    <row r="442" spans="1:4">
      <c r="A442" s="48" t="s">
        <v>3920</v>
      </c>
      <c r="B442" s="48" t="s">
        <v>4727</v>
      </c>
      <c r="C442" s="48" t="s">
        <v>4284</v>
      </c>
      <c r="D442" s="48" t="s">
        <v>4133</v>
      </c>
    </row>
    <row r="443" spans="1:4">
      <c r="A443" s="48" t="s">
        <v>3920</v>
      </c>
      <c r="B443" s="48" t="s">
        <v>4371</v>
      </c>
      <c r="C443" s="48" t="s">
        <v>3967</v>
      </c>
      <c r="D443" s="48" t="s">
        <v>4133</v>
      </c>
    </row>
    <row r="444" spans="1:4">
      <c r="A444" s="48" t="s">
        <v>3920</v>
      </c>
      <c r="B444" s="48" t="s">
        <v>4510</v>
      </c>
      <c r="C444" s="48" t="s">
        <v>3970</v>
      </c>
      <c r="D444" s="48" t="s">
        <v>4133</v>
      </c>
    </row>
    <row r="445" spans="1:4">
      <c r="A445" s="48" t="s">
        <v>3920</v>
      </c>
      <c r="B445" s="48" t="s">
        <v>4728</v>
      </c>
      <c r="C445" s="48" t="s">
        <v>4286</v>
      </c>
      <c r="D445" s="48" t="s">
        <v>4133</v>
      </c>
    </row>
    <row r="446" spans="1:4">
      <c r="A446" s="48" t="s">
        <v>3920</v>
      </c>
      <c r="B446" s="48" t="s">
        <v>4729</v>
      </c>
      <c r="C446" s="48" t="s">
        <v>4288</v>
      </c>
      <c r="D446" s="48" t="s">
        <v>4133</v>
      </c>
    </row>
    <row r="447" spans="1:4">
      <c r="A447" s="48" t="s">
        <v>3920</v>
      </c>
      <c r="B447" s="48" t="s">
        <v>4730</v>
      </c>
      <c r="C447" s="48" t="s">
        <v>3990</v>
      </c>
      <c r="D447" s="48" t="s">
        <v>4133</v>
      </c>
    </row>
    <row r="448" spans="1:4">
      <c r="A448" s="48" t="s">
        <v>3920</v>
      </c>
      <c r="B448" s="48" t="s">
        <v>4731</v>
      </c>
      <c r="C448" s="48" t="s">
        <v>3994</v>
      </c>
      <c r="D448" s="48" t="s">
        <v>4133</v>
      </c>
    </row>
    <row r="449" spans="1:4">
      <c r="A449" s="48" t="s">
        <v>3920</v>
      </c>
      <c r="B449" s="48" t="s">
        <v>3920</v>
      </c>
      <c r="C449" s="48" t="s">
        <v>4282</v>
      </c>
      <c r="D449" s="48" t="s">
        <v>4134</v>
      </c>
    </row>
    <row r="450" spans="1:4">
      <c r="A450" s="48" t="s">
        <v>3920</v>
      </c>
      <c r="B450" s="48" t="s">
        <v>4732</v>
      </c>
      <c r="C450" s="48" t="s">
        <v>3998</v>
      </c>
      <c r="D450" s="48" t="s">
        <v>4133</v>
      </c>
    </row>
    <row r="451" spans="1:4">
      <c r="A451" s="48" t="s">
        <v>3920</v>
      </c>
      <c r="B451" s="48" t="s">
        <v>4733</v>
      </c>
      <c r="C451" s="48" t="s">
        <v>3944</v>
      </c>
      <c r="D451" s="48" t="s">
        <v>4136</v>
      </c>
    </row>
    <row r="452" spans="1:4">
      <c r="A452" s="48" t="s">
        <v>3920</v>
      </c>
      <c r="B452" s="48" t="s">
        <v>4734</v>
      </c>
      <c r="C452" s="48" t="s">
        <v>3975</v>
      </c>
      <c r="D452" s="48" t="s">
        <v>4167</v>
      </c>
    </row>
    <row r="453" spans="1:4">
      <c r="A453" s="48" t="s">
        <v>3920</v>
      </c>
      <c r="B453" s="48" t="s">
        <v>4735</v>
      </c>
      <c r="C453" s="48" t="s">
        <v>3983</v>
      </c>
      <c r="D453" s="48" t="s">
        <v>4167</v>
      </c>
    </row>
    <row r="454" spans="1:4">
      <c r="A454" s="48" t="s">
        <v>4002</v>
      </c>
      <c r="B454" s="48" t="s">
        <v>4736</v>
      </c>
      <c r="C454" s="48" t="s">
        <v>4004</v>
      </c>
      <c r="D454" s="48" t="s">
        <v>4133</v>
      </c>
    </row>
    <row r="455" spans="1:4">
      <c r="A455" s="48" t="s">
        <v>4002</v>
      </c>
      <c r="B455" s="48" t="s">
        <v>4737</v>
      </c>
      <c r="C455" s="48" t="s">
        <v>4013</v>
      </c>
      <c r="D455" s="48" t="s">
        <v>4133</v>
      </c>
    </row>
    <row r="456" spans="1:4">
      <c r="A456" s="48" t="s">
        <v>4002</v>
      </c>
      <c r="B456" s="48" t="s">
        <v>4738</v>
      </c>
      <c r="C456" s="48" t="s">
        <v>4017</v>
      </c>
      <c r="D456" s="48" t="s">
        <v>4133</v>
      </c>
    </row>
    <row r="457" spans="1:4">
      <c r="A457" s="48" t="s">
        <v>4002</v>
      </c>
      <c r="B457" s="48" t="s">
        <v>4739</v>
      </c>
      <c r="C457" s="48" t="s">
        <v>4021</v>
      </c>
      <c r="D457" s="48" t="s">
        <v>4133</v>
      </c>
    </row>
    <row r="458" spans="1:4">
      <c r="A458" s="48" t="s">
        <v>4002</v>
      </c>
      <c r="B458" s="48" t="s">
        <v>4740</v>
      </c>
      <c r="C458" s="48" t="s">
        <v>4291</v>
      </c>
      <c r="D458" s="48" t="s">
        <v>4133</v>
      </c>
    </row>
    <row r="459" spans="1:4">
      <c r="A459" s="48" t="s">
        <v>4002</v>
      </c>
      <c r="B459" s="48" t="s">
        <v>4741</v>
      </c>
      <c r="C459" s="48" t="s">
        <v>4030</v>
      </c>
      <c r="D459" s="48" t="s">
        <v>4133</v>
      </c>
    </row>
    <row r="460" spans="1:4">
      <c r="A460" s="48" t="s">
        <v>4002</v>
      </c>
      <c r="B460" s="48" t="s">
        <v>4742</v>
      </c>
      <c r="C460" s="48" t="s">
        <v>4034</v>
      </c>
      <c r="D460" s="48" t="s">
        <v>4133</v>
      </c>
    </row>
    <row r="461" spans="1:4">
      <c r="A461" s="48" t="s">
        <v>4002</v>
      </c>
      <c r="B461" s="48" t="s">
        <v>4743</v>
      </c>
      <c r="C461" s="48" t="s">
        <v>4293</v>
      </c>
      <c r="D461" s="48" t="s">
        <v>4133</v>
      </c>
    </row>
    <row r="462" spans="1:4">
      <c r="A462" s="48" t="s">
        <v>4002</v>
      </c>
      <c r="B462" s="48" t="s">
        <v>4744</v>
      </c>
      <c r="C462" s="48" t="s">
        <v>4295</v>
      </c>
      <c r="D462" s="48" t="s">
        <v>4133</v>
      </c>
    </row>
    <row r="463" spans="1:4">
      <c r="A463" s="48" t="s">
        <v>4002</v>
      </c>
      <c r="B463" s="48" t="s">
        <v>4385</v>
      </c>
      <c r="C463" s="48" t="s">
        <v>4037</v>
      </c>
      <c r="D463" s="48" t="s">
        <v>4133</v>
      </c>
    </row>
    <row r="464" spans="1:4">
      <c r="A464" s="48" t="s">
        <v>4002</v>
      </c>
      <c r="B464" s="48" t="s">
        <v>4745</v>
      </c>
      <c r="C464" s="48" t="s">
        <v>4041</v>
      </c>
      <c r="D464" s="48" t="s">
        <v>4133</v>
      </c>
    </row>
    <row r="465" spans="1:4">
      <c r="A465" s="48" t="s">
        <v>4002</v>
      </c>
      <c r="B465" s="48" t="s">
        <v>4746</v>
      </c>
      <c r="C465" s="48" t="s">
        <v>4053</v>
      </c>
      <c r="D465" s="48" t="s">
        <v>4133</v>
      </c>
    </row>
    <row r="466" spans="1:4">
      <c r="A466" s="48" t="s">
        <v>4002</v>
      </c>
      <c r="B466" s="48" t="s">
        <v>4747</v>
      </c>
      <c r="C466" s="48" t="s">
        <v>4057</v>
      </c>
      <c r="D466" s="48" t="s">
        <v>4133</v>
      </c>
    </row>
    <row r="467" spans="1:4">
      <c r="A467" s="48" t="s">
        <v>4002</v>
      </c>
      <c r="B467" s="48" t="s">
        <v>4748</v>
      </c>
      <c r="C467" s="48" t="s">
        <v>4061</v>
      </c>
      <c r="D467" s="48" t="s">
        <v>4133</v>
      </c>
    </row>
    <row r="468" spans="1:4">
      <c r="A468" s="48" t="s">
        <v>4002</v>
      </c>
      <c r="B468" s="48" t="s">
        <v>4451</v>
      </c>
      <c r="C468" s="48" t="s">
        <v>4296</v>
      </c>
      <c r="D468" s="48" t="s">
        <v>4133</v>
      </c>
    </row>
    <row r="469" spans="1:4">
      <c r="A469" s="48" t="s">
        <v>4002</v>
      </c>
      <c r="B469" s="48" t="s">
        <v>4002</v>
      </c>
      <c r="C469" s="48" t="s">
        <v>4289</v>
      </c>
      <c r="D469" s="48" t="s">
        <v>4134</v>
      </c>
    </row>
    <row r="470" spans="1:4">
      <c r="A470" s="48" t="s">
        <v>4002</v>
      </c>
      <c r="B470" s="48" t="s">
        <v>4395</v>
      </c>
      <c r="C470" s="48" t="s">
        <v>4298</v>
      </c>
      <c r="D470" s="48" t="s">
        <v>4133</v>
      </c>
    </row>
    <row r="471" spans="1:4">
      <c r="A471" s="48" t="s">
        <v>4002</v>
      </c>
      <c r="B471" s="48" t="s">
        <v>4749</v>
      </c>
      <c r="C471" s="48" t="s">
        <v>4046</v>
      </c>
      <c r="D471" s="48" t="s">
        <v>4167</v>
      </c>
    </row>
    <row r="472" spans="1:4">
      <c r="A472" s="48" t="s">
        <v>4065</v>
      </c>
      <c r="B472" s="48" t="s">
        <v>4750</v>
      </c>
      <c r="C472" s="48" t="s">
        <v>4067</v>
      </c>
      <c r="D472" s="48" t="s">
        <v>4133</v>
      </c>
    </row>
    <row r="473" spans="1:4">
      <c r="A473" s="48" t="s">
        <v>4065</v>
      </c>
      <c r="B473" s="48" t="s">
        <v>4751</v>
      </c>
      <c r="C473" s="48" t="s">
        <v>4074</v>
      </c>
      <c r="D473" s="48" t="s">
        <v>4133</v>
      </c>
    </row>
    <row r="474" spans="1:4">
      <c r="A474" s="48" t="s">
        <v>4065</v>
      </c>
      <c r="B474" s="48" t="s">
        <v>4752</v>
      </c>
      <c r="C474" s="48" t="s">
        <v>4078</v>
      </c>
      <c r="D474" s="48" t="s">
        <v>4133</v>
      </c>
    </row>
    <row r="475" spans="1:4">
      <c r="A475" s="48" t="s">
        <v>4065</v>
      </c>
      <c r="B475" s="48" t="s">
        <v>4753</v>
      </c>
      <c r="C475" s="48" t="s">
        <v>4096</v>
      </c>
      <c r="D475" s="48" t="s">
        <v>4133</v>
      </c>
    </row>
    <row r="476" spans="1:4">
      <c r="A476" s="48" t="s">
        <v>4065</v>
      </c>
      <c r="B476" s="48" t="s">
        <v>4754</v>
      </c>
      <c r="C476" s="48" t="s">
        <v>4100</v>
      </c>
      <c r="D476" s="48" t="s">
        <v>4133</v>
      </c>
    </row>
    <row r="477" spans="1:4">
      <c r="A477" s="48" t="s">
        <v>4065</v>
      </c>
      <c r="B477" s="48" t="s">
        <v>4755</v>
      </c>
      <c r="C477" s="48" t="s">
        <v>4104</v>
      </c>
      <c r="D477" s="48" t="s">
        <v>4133</v>
      </c>
    </row>
    <row r="478" spans="1:4">
      <c r="A478" s="48" t="s">
        <v>4065</v>
      </c>
      <c r="B478" s="48" t="s">
        <v>4756</v>
      </c>
      <c r="C478" s="48" t="s">
        <v>4108</v>
      </c>
      <c r="D478" s="48" t="s">
        <v>4133</v>
      </c>
    </row>
    <row r="479" spans="1:4">
      <c r="A479" s="48" t="s">
        <v>4065</v>
      </c>
      <c r="B479" s="48" t="s">
        <v>4757</v>
      </c>
      <c r="C479" s="48" t="s">
        <v>4301</v>
      </c>
      <c r="D479" s="48" t="s">
        <v>4133</v>
      </c>
    </row>
    <row r="480" spans="1:4">
      <c r="A480" s="48" t="s">
        <v>4065</v>
      </c>
      <c r="B480" s="48" t="s">
        <v>4530</v>
      </c>
      <c r="C480" s="48" t="s">
        <v>4112</v>
      </c>
      <c r="D480" s="48" t="s">
        <v>4133</v>
      </c>
    </row>
    <row r="481" spans="1:4">
      <c r="A481" s="48" t="s">
        <v>4065</v>
      </c>
      <c r="B481" s="48" t="s">
        <v>4574</v>
      </c>
      <c r="C481" s="48" t="s">
        <v>4302</v>
      </c>
      <c r="D481" s="48" t="s">
        <v>4133</v>
      </c>
    </row>
    <row r="482" spans="1:4">
      <c r="A482" s="48" t="s">
        <v>4065</v>
      </c>
      <c r="B482" s="48" t="s">
        <v>4758</v>
      </c>
      <c r="C482" s="48" t="s">
        <v>4117</v>
      </c>
      <c r="D482" s="48" t="s">
        <v>4133</v>
      </c>
    </row>
    <row r="483" spans="1:4">
      <c r="A483" s="48" t="s">
        <v>4065</v>
      </c>
      <c r="B483" s="48" t="s">
        <v>4759</v>
      </c>
      <c r="C483" s="48" t="s">
        <v>4124</v>
      </c>
      <c r="D483" s="48" t="s">
        <v>4133</v>
      </c>
    </row>
    <row r="484" spans="1:4">
      <c r="A484" s="48" t="s">
        <v>4065</v>
      </c>
      <c r="B484" s="48" t="s">
        <v>4760</v>
      </c>
      <c r="C484" s="48" t="s">
        <v>4304</v>
      </c>
      <c r="D484" s="48" t="s">
        <v>4133</v>
      </c>
    </row>
    <row r="485" spans="1:4">
      <c r="A485" s="48" t="s">
        <v>4065</v>
      </c>
      <c r="B485" s="48" t="s">
        <v>4065</v>
      </c>
      <c r="C485" s="48" t="s">
        <v>4299</v>
      </c>
      <c r="D485" s="48" t="s">
        <v>4134</v>
      </c>
    </row>
    <row r="486" spans="1:4">
      <c r="A486" s="48" t="s">
        <v>4065</v>
      </c>
      <c r="B486" s="48" t="s">
        <v>4761</v>
      </c>
      <c r="C486" s="48" t="s">
        <v>4083</v>
      </c>
      <c r="D486" s="48" t="s">
        <v>4136</v>
      </c>
    </row>
    <row r="487" spans="1:4">
      <c r="A487" s="48" t="s">
        <v>4762</v>
      </c>
      <c r="B487" s="48" t="s">
        <v>4762</v>
      </c>
      <c r="C487" s="48" t="s">
        <v>1150</v>
      </c>
      <c r="D487" s="48" t="s">
        <v>4153</v>
      </c>
    </row>
    <row r="488" spans="1:4">
      <c r="A488" s="48" t="s">
        <v>4763</v>
      </c>
      <c r="B488" s="48" t="s">
        <v>4763</v>
      </c>
      <c r="C488" s="48" t="s">
        <v>1217</v>
      </c>
      <c r="D488" s="48" t="s">
        <v>4153</v>
      </c>
    </row>
    <row r="489" spans="1:4">
      <c r="A489" s="48" t="s">
        <v>4764</v>
      </c>
      <c r="B489" s="48" t="s">
        <v>4764</v>
      </c>
      <c r="C489" s="48" t="s">
        <v>1247</v>
      </c>
      <c r="D489" s="48" t="s">
        <v>4153</v>
      </c>
    </row>
    <row r="490" spans="1:4">
      <c r="A490" s="48" t="s">
        <v>4765</v>
      </c>
      <c r="B490" s="48" t="s">
        <v>4765</v>
      </c>
      <c r="C490" s="48" t="s">
        <v>1581</v>
      </c>
      <c r="D490" s="48" t="s">
        <v>4153</v>
      </c>
    </row>
    <row r="491" spans="1:4">
      <c r="A491" s="48" t="s">
        <v>4766</v>
      </c>
      <c r="B491" s="48" t="s">
        <v>4766</v>
      </c>
      <c r="C491" s="48" t="s">
        <v>3192</v>
      </c>
      <c r="D491" s="48" t="s">
        <v>4153</v>
      </c>
    </row>
  </sheetData>
  <sheetProtection formatColumns="0" formatRows="0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RPT_STATISTICS">
    <tabColor indexed="47"/>
  </sheetPr>
  <dimension ref="A1:M7"/>
  <sheetViews>
    <sheetView zoomScaleNormal="100" workbookViewId="0"/>
  </sheetViews>
  <sheetFormatPr defaultRowHeight="11.25"/>
  <cols>
    <col min="1" max="16384" width="9.140625" style="63"/>
  </cols>
  <sheetData>
    <row r="1" spans="1:13">
      <c r="A1" s="63" t="s">
        <v>455</v>
      </c>
      <c r="B1" s="63" t="s">
        <v>448</v>
      </c>
      <c r="C1" s="63" t="s">
        <v>449</v>
      </c>
      <c r="D1" s="63" t="s">
        <v>450</v>
      </c>
      <c r="E1" s="63" t="s">
        <v>452</v>
      </c>
      <c r="F1" s="63" t="s">
        <v>451</v>
      </c>
      <c r="G1" s="63" t="s">
        <v>536</v>
      </c>
      <c r="H1" s="63" t="s">
        <v>537</v>
      </c>
      <c r="I1" s="63" t="s">
        <v>538</v>
      </c>
      <c r="J1" s="63" t="s">
        <v>539</v>
      </c>
      <c r="K1" s="63" t="s">
        <v>540</v>
      </c>
      <c r="L1" s="63" t="s">
        <v>541</v>
      </c>
      <c r="M1" s="63" t="s">
        <v>542</v>
      </c>
    </row>
    <row r="2" spans="1:13">
      <c r="A2" s="63" t="s">
        <v>5045</v>
      </c>
      <c r="B2" s="63" t="s">
        <v>3080</v>
      </c>
      <c r="C2" s="63" t="s">
        <v>3081</v>
      </c>
      <c r="D2" s="63" t="s">
        <v>1321</v>
      </c>
      <c r="E2" s="63" t="s">
        <v>701</v>
      </c>
      <c r="F2" s="63" t="s">
        <v>700</v>
      </c>
      <c r="G2" s="63" t="s">
        <v>165</v>
      </c>
      <c r="H2" s="63" t="s">
        <v>5052</v>
      </c>
      <c r="I2" s="63" t="s">
        <v>5053</v>
      </c>
      <c r="J2" s="63" t="s">
        <v>4128</v>
      </c>
      <c r="K2" s="63" t="s">
        <v>4128</v>
      </c>
      <c r="L2" s="63" t="s">
        <v>5054</v>
      </c>
      <c r="M2" s="63" t="s">
        <v>5055</v>
      </c>
    </row>
    <row r="3" spans="1:13">
      <c r="A3" s="63" t="s">
        <v>5045</v>
      </c>
      <c r="B3" s="63" t="s">
        <v>3080</v>
      </c>
      <c r="C3" s="63" t="s">
        <v>3081</v>
      </c>
      <c r="D3" s="63" t="s">
        <v>1321</v>
      </c>
      <c r="E3" s="63" t="s">
        <v>701</v>
      </c>
      <c r="F3" s="63" t="s">
        <v>700</v>
      </c>
      <c r="G3" s="63" t="s">
        <v>8</v>
      </c>
      <c r="H3" s="63" t="s">
        <v>5059</v>
      </c>
      <c r="I3" s="63" t="s">
        <v>5053</v>
      </c>
      <c r="J3" s="63" t="s">
        <v>4128</v>
      </c>
      <c r="K3" s="63" t="s">
        <v>4128</v>
      </c>
      <c r="L3" s="63" t="s">
        <v>5060</v>
      </c>
      <c r="M3" s="63" t="s">
        <v>5061</v>
      </c>
    </row>
    <row r="4" spans="1:13">
      <c r="A4" s="63" t="s">
        <v>5045</v>
      </c>
      <c r="B4" s="63" t="s">
        <v>3080</v>
      </c>
      <c r="C4" s="63" t="s">
        <v>3081</v>
      </c>
      <c r="D4" s="63" t="s">
        <v>1321</v>
      </c>
      <c r="E4" s="63" t="s">
        <v>701</v>
      </c>
      <c r="F4" s="63" t="s">
        <v>700</v>
      </c>
      <c r="G4" s="63" t="s">
        <v>7</v>
      </c>
      <c r="H4" s="63" t="s">
        <v>5056</v>
      </c>
      <c r="I4" s="63" t="s">
        <v>5053</v>
      </c>
      <c r="J4" s="63" t="s">
        <v>4128</v>
      </c>
      <c r="K4" s="63" t="s">
        <v>4128</v>
      </c>
      <c r="L4" s="63" t="s">
        <v>5057</v>
      </c>
      <c r="M4" s="63" t="s">
        <v>5058</v>
      </c>
    </row>
    <row r="5" spans="1:13">
      <c r="A5" s="63" t="s">
        <v>5045</v>
      </c>
      <c r="B5" s="63" t="s">
        <v>3080</v>
      </c>
      <c r="C5" s="63" t="s">
        <v>3081</v>
      </c>
      <c r="D5" s="63" t="s">
        <v>1321</v>
      </c>
      <c r="E5" s="63" t="s">
        <v>701</v>
      </c>
      <c r="F5" s="63" t="s">
        <v>700</v>
      </c>
      <c r="G5" s="63" t="s">
        <v>10</v>
      </c>
      <c r="H5" s="63" t="s">
        <v>5113</v>
      </c>
      <c r="I5" s="63" t="s">
        <v>5053</v>
      </c>
      <c r="J5" s="63" t="s">
        <v>4128</v>
      </c>
      <c r="K5" s="63" t="s">
        <v>4128</v>
      </c>
      <c r="L5" s="63" t="s">
        <v>5114</v>
      </c>
      <c r="M5" s="63" t="s">
        <v>5115</v>
      </c>
    </row>
    <row r="6" spans="1:13">
      <c r="A6" s="63" t="s">
        <v>5045</v>
      </c>
      <c r="B6" s="63" t="s">
        <v>3080</v>
      </c>
      <c r="C6" s="63" t="s">
        <v>3081</v>
      </c>
      <c r="D6" s="63" t="s">
        <v>1321</v>
      </c>
      <c r="E6" s="63" t="s">
        <v>701</v>
      </c>
      <c r="F6" s="63" t="s">
        <v>700</v>
      </c>
      <c r="G6" s="63" t="s">
        <v>9</v>
      </c>
      <c r="H6" s="63" t="s">
        <v>5062</v>
      </c>
      <c r="I6" s="63" t="s">
        <v>5053</v>
      </c>
      <c r="J6" s="63" t="s">
        <v>4128</v>
      </c>
      <c r="K6" s="63" t="s">
        <v>4128</v>
      </c>
      <c r="L6" s="63" t="s">
        <v>5063</v>
      </c>
      <c r="M6" s="63" t="s">
        <v>5064</v>
      </c>
    </row>
    <row r="7" spans="1:13">
      <c r="A7" s="63" t="s">
        <v>5045</v>
      </c>
      <c r="B7" s="63" t="s">
        <v>3080</v>
      </c>
      <c r="C7" s="63" t="s">
        <v>3081</v>
      </c>
      <c r="D7" s="63" t="s">
        <v>1321</v>
      </c>
      <c r="E7" s="63" t="s">
        <v>701</v>
      </c>
      <c r="F7" s="63" t="s">
        <v>700</v>
      </c>
      <c r="G7" s="63" t="s">
        <v>11</v>
      </c>
      <c r="H7" s="63" t="s">
        <v>5126</v>
      </c>
      <c r="I7" s="63" t="s">
        <v>5053</v>
      </c>
      <c r="J7" s="63" t="s">
        <v>4128</v>
      </c>
      <c r="K7" s="63" t="s">
        <v>4128</v>
      </c>
      <c r="L7" s="63" t="s">
        <v>4128</v>
      </c>
      <c r="M7" s="63" t="s">
        <v>4128</v>
      </c>
    </row>
  </sheetData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DICTIONARIES">
    <tabColor indexed="47"/>
  </sheetPr>
  <dimension ref="A1:D69"/>
  <sheetViews>
    <sheetView zoomScaleNormal="100" workbookViewId="0"/>
  </sheetViews>
  <sheetFormatPr defaultRowHeight="11.25"/>
  <cols>
    <col min="1" max="1" width="33.42578125" style="63" bestFit="1" customWidth="1"/>
    <col min="2" max="2" width="73.42578125" style="63" bestFit="1" customWidth="1"/>
    <col min="3" max="3" width="10.85546875" style="63" bestFit="1" customWidth="1"/>
    <col min="4" max="4" width="12.5703125" style="63" bestFit="1" customWidth="1"/>
    <col min="5" max="16384" width="9.140625" style="63"/>
  </cols>
  <sheetData>
    <row r="1" spans="1:4">
      <c r="A1" s="63" t="s">
        <v>403</v>
      </c>
      <c r="B1" s="63" t="s">
        <v>404</v>
      </c>
      <c r="C1" s="63" t="s">
        <v>580</v>
      </c>
      <c r="D1" s="63" t="s">
        <v>581</v>
      </c>
    </row>
    <row r="2" spans="1:4">
      <c r="A2" s="63" t="s">
        <v>606</v>
      </c>
      <c r="B2" s="63" t="s">
        <v>607</v>
      </c>
      <c r="C2" s="63" t="s">
        <v>685</v>
      </c>
      <c r="D2" s="63" t="s">
        <v>12</v>
      </c>
    </row>
    <row r="3" spans="1:4">
      <c r="A3" s="63" t="s">
        <v>606</v>
      </c>
      <c r="B3" s="63" t="s">
        <v>615</v>
      </c>
      <c r="C3" s="63" t="s">
        <v>685</v>
      </c>
      <c r="D3" s="63" t="s">
        <v>12</v>
      </c>
    </row>
    <row r="4" spans="1:4">
      <c r="A4" s="63" t="s">
        <v>606</v>
      </c>
      <c r="B4" s="63" t="s">
        <v>616</v>
      </c>
      <c r="C4" s="63" t="s">
        <v>685</v>
      </c>
      <c r="D4" s="63" t="s">
        <v>12</v>
      </c>
    </row>
    <row r="5" spans="1:4">
      <c r="A5" s="63" t="s">
        <v>606</v>
      </c>
      <c r="B5" s="63" t="s">
        <v>614</v>
      </c>
      <c r="C5" s="63" t="s">
        <v>685</v>
      </c>
      <c r="D5" s="63" t="s">
        <v>12</v>
      </c>
    </row>
    <row r="6" spans="1:4">
      <c r="A6" s="63" t="s">
        <v>606</v>
      </c>
      <c r="B6" s="63" t="s">
        <v>621</v>
      </c>
      <c r="C6" s="63" t="s">
        <v>685</v>
      </c>
      <c r="D6" s="63" t="s">
        <v>12</v>
      </c>
    </row>
    <row r="7" spans="1:4">
      <c r="A7" s="63" t="s">
        <v>606</v>
      </c>
      <c r="B7" s="63" t="s">
        <v>610</v>
      </c>
      <c r="C7" s="63" t="s">
        <v>685</v>
      </c>
      <c r="D7" s="63" t="s">
        <v>12</v>
      </c>
    </row>
    <row r="8" spans="1:4">
      <c r="A8" s="63" t="s">
        <v>606</v>
      </c>
      <c r="B8" s="63" t="s">
        <v>611</v>
      </c>
      <c r="C8" s="63" t="s">
        <v>685</v>
      </c>
      <c r="D8" s="63" t="s">
        <v>12</v>
      </c>
    </row>
    <row r="9" spans="1:4">
      <c r="A9" s="63" t="s">
        <v>606</v>
      </c>
      <c r="B9" s="63" t="s">
        <v>608</v>
      </c>
      <c r="C9" s="63" t="s">
        <v>685</v>
      </c>
      <c r="D9" s="63" t="s">
        <v>12</v>
      </c>
    </row>
    <row r="10" spans="1:4">
      <c r="A10" s="63" t="s">
        <v>606</v>
      </c>
      <c r="B10" s="63" t="s">
        <v>609</v>
      </c>
      <c r="C10" s="63" t="s">
        <v>685</v>
      </c>
      <c r="D10" s="63" t="s">
        <v>12</v>
      </c>
    </row>
    <row r="11" spans="1:4">
      <c r="A11" s="63" t="s">
        <v>606</v>
      </c>
      <c r="B11" s="63" t="s">
        <v>612</v>
      </c>
      <c r="C11" s="63" t="s">
        <v>685</v>
      </c>
      <c r="D11" s="63" t="s">
        <v>12</v>
      </c>
    </row>
    <row r="12" spans="1:4">
      <c r="A12" s="63" t="s">
        <v>606</v>
      </c>
      <c r="B12" s="63" t="s">
        <v>613</v>
      </c>
      <c r="C12" s="63" t="s">
        <v>685</v>
      </c>
      <c r="D12" s="63" t="s">
        <v>12</v>
      </c>
    </row>
    <row r="13" spans="1:4">
      <c r="A13" s="63" t="s">
        <v>606</v>
      </c>
      <c r="B13" s="63" t="s">
        <v>617</v>
      </c>
      <c r="C13" s="63" t="s">
        <v>685</v>
      </c>
      <c r="D13" s="63" t="s">
        <v>12</v>
      </c>
    </row>
    <row r="14" spans="1:4">
      <c r="A14" s="63" t="s">
        <v>606</v>
      </c>
      <c r="B14" s="63" t="s">
        <v>618</v>
      </c>
      <c r="C14" s="63" t="s">
        <v>685</v>
      </c>
      <c r="D14" s="63" t="s">
        <v>12</v>
      </c>
    </row>
    <row r="15" spans="1:4">
      <c r="A15" s="63" t="s">
        <v>606</v>
      </c>
      <c r="B15" s="63" t="s">
        <v>619</v>
      </c>
      <c r="C15" s="63" t="s">
        <v>685</v>
      </c>
      <c r="D15" s="63" t="s">
        <v>12</v>
      </c>
    </row>
    <row r="16" spans="1:4">
      <c r="A16" s="63" t="s">
        <v>606</v>
      </c>
      <c r="B16" s="63" t="s">
        <v>620</v>
      </c>
      <c r="C16" s="63" t="s">
        <v>685</v>
      </c>
      <c r="D16" s="63" t="s">
        <v>12</v>
      </c>
    </row>
    <row r="17" spans="1:4">
      <c r="A17" s="63" t="s">
        <v>606</v>
      </c>
      <c r="B17" s="63" t="s">
        <v>628</v>
      </c>
      <c r="C17" s="63" t="s">
        <v>685</v>
      </c>
      <c r="D17" s="63" t="s">
        <v>12</v>
      </c>
    </row>
    <row r="18" spans="1:4">
      <c r="A18" s="63" t="s">
        <v>606</v>
      </c>
      <c r="B18" s="63" t="s">
        <v>629</v>
      </c>
      <c r="C18" s="63" t="s">
        <v>685</v>
      </c>
      <c r="D18" s="63" t="s">
        <v>12</v>
      </c>
    </row>
    <row r="19" spans="1:4">
      <c r="A19" s="63" t="s">
        <v>606</v>
      </c>
      <c r="B19" s="63" t="s">
        <v>673</v>
      </c>
      <c r="C19" s="63" t="s">
        <v>685</v>
      </c>
      <c r="D19" s="63" t="s">
        <v>12</v>
      </c>
    </row>
    <row r="20" spans="1:4">
      <c r="A20" s="63" t="s">
        <v>606</v>
      </c>
      <c r="B20" s="63" t="s">
        <v>630</v>
      </c>
      <c r="C20" s="63" t="s">
        <v>685</v>
      </c>
      <c r="D20" s="63" t="s">
        <v>12</v>
      </c>
    </row>
    <row r="21" spans="1:4">
      <c r="A21" s="63" t="s">
        <v>606</v>
      </c>
      <c r="B21" s="63" t="s">
        <v>631</v>
      </c>
      <c r="C21" s="63" t="s">
        <v>685</v>
      </c>
      <c r="D21" s="63" t="s">
        <v>12</v>
      </c>
    </row>
    <row r="22" spans="1:4">
      <c r="A22" s="63" t="s">
        <v>606</v>
      </c>
      <c r="B22" s="63" t="s">
        <v>632</v>
      </c>
      <c r="C22" s="63" t="s">
        <v>685</v>
      </c>
      <c r="D22" s="63" t="s">
        <v>12</v>
      </c>
    </row>
    <row r="23" spans="1:4">
      <c r="A23" s="63" t="s">
        <v>606</v>
      </c>
      <c r="B23" s="63" t="s">
        <v>633</v>
      </c>
      <c r="C23" s="63" t="s">
        <v>685</v>
      </c>
      <c r="D23" s="63" t="s">
        <v>12</v>
      </c>
    </row>
    <row r="24" spans="1:4">
      <c r="A24" s="63" t="s">
        <v>606</v>
      </c>
      <c r="B24" s="63" t="s">
        <v>671</v>
      </c>
      <c r="C24" s="63" t="s">
        <v>685</v>
      </c>
      <c r="D24" s="63" t="s">
        <v>12</v>
      </c>
    </row>
    <row r="25" spans="1:4">
      <c r="A25" s="63" t="s">
        <v>606</v>
      </c>
      <c r="B25" s="63" t="s">
        <v>634</v>
      </c>
      <c r="C25" s="63" t="s">
        <v>685</v>
      </c>
      <c r="D25" s="63" t="s">
        <v>12</v>
      </c>
    </row>
    <row r="26" spans="1:4">
      <c r="A26" s="63" t="s">
        <v>606</v>
      </c>
      <c r="B26" s="63" t="s">
        <v>665</v>
      </c>
      <c r="C26" s="63" t="s">
        <v>685</v>
      </c>
      <c r="D26" s="63" t="s">
        <v>12</v>
      </c>
    </row>
    <row r="27" spans="1:4">
      <c r="A27" s="63" t="s">
        <v>606</v>
      </c>
      <c r="B27" s="63" t="s">
        <v>635</v>
      </c>
      <c r="C27" s="63" t="s">
        <v>685</v>
      </c>
      <c r="D27" s="63" t="s">
        <v>12</v>
      </c>
    </row>
    <row r="28" spans="1:4">
      <c r="A28" s="63" t="s">
        <v>606</v>
      </c>
      <c r="B28" s="63" t="s">
        <v>667</v>
      </c>
      <c r="C28" s="63" t="s">
        <v>685</v>
      </c>
      <c r="D28" s="63" t="s">
        <v>12</v>
      </c>
    </row>
    <row r="29" spans="1:4">
      <c r="A29" s="63" t="s">
        <v>606</v>
      </c>
      <c r="B29" s="63" t="s">
        <v>669</v>
      </c>
      <c r="C29" s="63" t="s">
        <v>685</v>
      </c>
      <c r="D29" s="63" t="s">
        <v>12</v>
      </c>
    </row>
    <row r="30" spans="1:4">
      <c r="A30" s="63" t="s">
        <v>606</v>
      </c>
      <c r="B30" s="63" t="s">
        <v>668</v>
      </c>
      <c r="C30" s="63" t="s">
        <v>685</v>
      </c>
      <c r="D30" s="63" t="s">
        <v>12</v>
      </c>
    </row>
    <row r="31" spans="1:4">
      <c r="A31" s="63" t="s">
        <v>606</v>
      </c>
      <c r="B31" s="63" t="s">
        <v>661</v>
      </c>
      <c r="C31" s="63" t="s">
        <v>685</v>
      </c>
      <c r="D31" s="63" t="s">
        <v>12</v>
      </c>
    </row>
    <row r="32" spans="1:4">
      <c r="A32" s="63" t="s">
        <v>606</v>
      </c>
      <c r="B32" s="63" t="s">
        <v>660</v>
      </c>
      <c r="C32" s="63" t="s">
        <v>685</v>
      </c>
      <c r="D32" s="63" t="s">
        <v>12</v>
      </c>
    </row>
    <row r="33" spans="1:4">
      <c r="A33" s="63" t="s">
        <v>606</v>
      </c>
      <c r="B33" s="63" t="s">
        <v>663</v>
      </c>
      <c r="C33" s="63" t="s">
        <v>685</v>
      </c>
      <c r="D33" s="63" t="s">
        <v>12</v>
      </c>
    </row>
    <row r="34" spans="1:4">
      <c r="A34" s="63" t="s">
        <v>606</v>
      </c>
      <c r="B34" s="63" t="s">
        <v>662</v>
      </c>
      <c r="C34" s="63" t="s">
        <v>685</v>
      </c>
      <c r="D34" s="63" t="s">
        <v>12</v>
      </c>
    </row>
    <row r="35" spans="1:4">
      <c r="A35" s="63" t="s">
        <v>606</v>
      </c>
      <c r="B35" s="63" t="s">
        <v>666</v>
      </c>
      <c r="C35" s="63" t="s">
        <v>685</v>
      </c>
      <c r="D35" s="63" t="s">
        <v>12</v>
      </c>
    </row>
    <row r="36" spans="1:4">
      <c r="A36" s="63" t="s">
        <v>606</v>
      </c>
      <c r="B36" s="63" t="s">
        <v>636</v>
      </c>
      <c r="C36" s="63" t="s">
        <v>685</v>
      </c>
      <c r="D36" s="63" t="s">
        <v>12</v>
      </c>
    </row>
    <row r="37" spans="1:4">
      <c r="A37" s="63" t="s">
        <v>606</v>
      </c>
      <c r="B37" s="63" t="s">
        <v>637</v>
      </c>
      <c r="C37" s="63" t="s">
        <v>685</v>
      </c>
      <c r="D37" s="63" t="s">
        <v>12</v>
      </c>
    </row>
    <row r="38" spans="1:4">
      <c r="A38" s="63" t="s">
        <v>606</v>
      </c>
      <c r="B38" s="63" t="s">
        <v>664</v>
      </c>
      <c r="C38" s="63" t="s">
        <v>685</v>
      </c>
      <c r="D38" s="63" t="s">
        <v>12</v>
      </c>
    </row>
    <row r="39" spans="1:4">
      <c r="A39" s="63" t="s">
        <v>606</v>
      </c>
      <c r="B39" s="63" t="s">
        <v>659</v>
      </c>
      <c r="C39" s="63" t="s">
        <v>685</v>
      </c>
      <c r="D39" s="63" t="s">
        <v>12</v>
      </c>
    </row>
    <row r="40" spans="1:4">
      <c r="A40" s="63" t="s">
        <v>606</v>
      </c>
      <c r="B40" s="63" t="s">
        <v>670</v>
      </c>
      <c r="C40" s="63" t="s">
        <v>685</v>
      </c>
      <c r="D40" s="63" t="s">
        <v>12</v>
      </c>
    </row>
    <row r="41" spans="1:4">
      <c r="A41" s="63" t="s">
        <v>606</v>
      </c>
      <c r="B41" s="63" t="s">
        <v>672</v>
      </c>
      <c r="C41" s="63" t="s">
        <v>685</v>
      </c>
      <c r="D41" s="63" t="s">
        <v>12</v>
      </c>
    </row>
    <row r="42" spans="1:4">
      <c r="A42" s="63" t="s">
        <v>606</v>
      </c>
      <c r="B42" s="63" t="s">
        <v>674</v>
      </c>
      <c r="C42" s="63" t="s">
        <v>685</v>
      </c>
      <c r="D42" s="63" t="s">
        <v>12</v>
      </c>
    </row>
    <row r="43" spans="1:4">
      <c r="A43" s="63" t="s">
        <v>606</v>
      </c>
      <c r="B43" s="63" t="s">
        <v>675</v>
      </c>
      <c r="C43" s="63" t="s">
        <v>685</v>
      </c>
      <c r="D43" s="63" t="s">
        <v>12</v>
      </c>
    </row>
    <row r="44" spans="1:4">
      <c r="A44" s="63" t="s">
        <v>606</v>
      </c>
      <c r="B44" s="63" t="s">
        <v>627</v>
      </c>
      <c r="C44" s="63" t="s">
        <v>685</v>
      </c>
      <c r="D44" s="63" t="s">
        <v>12</v>
      </c>
    </row>
    <row r="45" spans="1:4">
      <c r="A45" s="63" t="s">
        <v>5041</v>
      </c>
      <c r="B45" s="63" t="s">
        <v>447</v>
      </c>
      <c r="C45" s="63" t="s">
        <v>685</v>
      </c>
      <c r="D45" s="63" t="s">
        <v>12</v>
      </c>
    </row>
    <row r="46" spans="1:4">
      <c r="A46" s="63" t="s">
        <v>582</v>
      </c>
      <c r="B46" s="63" t="s">
        <v>678</v>
      </c>
      <c r="C46" s="63" t="s">
        <v>685</v>
      </c>
      <c r="D46" s="63" t="s">
        <v>4126</v>
      </c>
    </row>
    <row r="47" spans="1:4">
      <c r="A47" s="63" t="s">
        <v>583</v>
      </c>
      <c r="B47" s="63" t="s">
        <v>679</v>
      </c>
      <c r="C47" s="63" t="s">
        <v>685</v>
      </c>
      <c r="D47" s="63" t="s">
        <v>4126</v>
      </c>
    </row>
    <row r="48" spans="1:4">
      <c r="A48" s="63" t="s">
        <v>4127</v>
      </c>
      <c r="B48" s="63" t="s">
        <v>447</v>
      </c>
      <c r="C48" s="63" t="s">
        <v>685</v>
      </c>
      <c r="D48" s="63" t="s">
        <v>4126</v>
      </c>
    </row>
    <row r="49" spans="1:4">
      <c r="A49" s="63" t="s">
        <v>585</v>
      </c>
      <c r="B49" s="63" t="s">
        <v>679</v>
      </c>
      <c r="C49" s="63" t="s">
        <v>685</v>
      </c>
      <c r="D49" s="63" t="s">
        <v>4126</v>
      </c>
    </row>
    <row r="50" spans="1:4">
      <c r="A50" s="63" t="s">
        <v>624</v>
      </c>
      <c r="B50" s="63" t="s">
        <v>625</v>
      </c>
      <c r="C50" s="63" t="s">
        <v>685</v>
      </c>
      <c r="D50" s="63" t="s">
        <v>4126</v>
      </c>
    </row>
    <row r="51" spans="1:4">
      <c r="A51" s="63" t="s">
        <v>586</v>
      </c>
      <c r="B51" s="63" t="s">
        <v>679</v>
      </c>
      <c r="C51" s="63" t="s">
        <v>685</v>
      </c>
      <c r="D51" s="63" t="s">
        <v>4126</v>
      </c>
    </row>
    <row r="52" spans="1:4">
      <c r="A52" s="63" t="s">
        <v>651</v>
      </c>
      <c r="B52" s="63" t="s">
        <v>4128</v>
      </c>
      <c r="C52" s="63" t="s">
        <v>685</v>
      </c>
      <c r="D52" s="63" t="s">
        <v>4126</v>
      </c>
    </row>
    <row r="53" spans="1:4">
      <c r="A53" s="63" t="s">
        <v>587</v>
      </c>
      <c r="B53" s="63" t="s">
        <v>679</v>
      </c>
      <c r="C53" s="63" t="s">
        <v>685</v>
      </c>
      <c r="D53" s="63" t="s">
        <v>4126</v>
      </c>
    </row>
    <row r="54" spans="1:4">
      <c r="A54" s="63" t="s">
        <v>588</v>
      </c>
      <c r="B54" s="63" t="s">
        <v>4128</v>
      </c>
      <c r="C54" s="63" t="s">
        <v>685</v>
      </c>
      <c r="D54" s="63" t="s">
        <v>4126</v>
      </c>
    </row>
    <row r="55" spans="1:4">
      <c r="A55" s="63" t="s">
        <v>589</v>
      </c>
      <c r="B55" s="63" t="s">
        <v>5082</v>
      </c>
      <c r="C55" s="63" t="s">
        <v>685</v>
      </c>
      <c r="D55" s="63" t="s">
        <v>12</v>
      </c>
    </row>
    <row r="56" spans="1:4">
      <c r="A56" s="63" t="s">
        <v>591</v>
      </c>
      <c r="B56" s="63" t="s">
        <v>590</v>
      </c>
      <c r="C56" s="63" t="s">
        <v>685</v>
      </c>
      <c r="D56" s="63" t="s">
        <v>4126</v>
      </c>
    </row>
    <row r="57" spans="1:4">
      <c r="A57" s="63" t="s">
        <v>592</v>
      </c>
      <c r="B57" s="63" t="s">
        <v>677</v>
      </c>
      <c r="C57" s="63" t="s">
        <v>685</v>
      </c>
      <c r="D57" s="63" t="s">
        <v>4126</v>
      </c>
    </row>
    <row r="58" spans="1:4">
      <c r="A58" s="63" t="s">
        <v>593</v>
      </c>
      <c r="B58" s="63" t="s">
        <v>5082</v>
      </c>
      <c r="C58" s="63" t="s">
        <v>685</v>
      </c>
      <c r="D58" s="63" t="s">
        <v>12</v>
      </c>
    </row>
    <row r="59" spans="1:4">
      <c r="A59" s="63" t="s">
        <v>599</v>
      </c>
      <c r="B59" s="63" t="s">
        <v>584</v>
      </c>
      <c r="C59" s="63" t="s">
        <v>685</v>
      </c>
      <c r="D59" s="63" t="s">
        <v>4126</v>
      </c>
    </row>
    <row r="60" spans="1:4">
      <c r="A60" s="63" t="s">
        <v>650</v>
      </c>
      <c r="B60" s="63" t="s">
        <v>4129</v>
      </c>
      <c r="C60" s="63" t="s">
        <v>685</v>
      </c>
      <c r="D60" s="63" t="s">
        <v>4126</v>
      </c>
    </row>
    <row r="61" spans="1:4">
      <c r="A61" s="63" t="s">
        <v>594</v>
      </c>
      <c r="B61" s="63" t="s">
        <v>5082</v>
      </c>
      <c r="C61" s="63" t="s">
        <v>685</v>
      </c>
      <c r="D61" s="63" t="s">
        <v>12</v>
      </c>
    </row>
    <row r="62" spans="1:4">
      <c r="A62" s="63" t="s">
        <v>595</v>
      </c>
      <c r="B62" s="63" t="s">
        <v>4129</v>
      </c>
      <c r="C62" s="63" t="s">
        <v>685</v>
      </c>
      <c r="D62" s="63" t="s">
        <v>4126</v>
      </c>
    </row>
    <row r="63" spans="1:4">
      <c r="A63" s="63" t="s">
        <v>596</v>
      </c>
      <c r="B63" s="63" t="s">
        <v>590</v>
      </c>
      <c r="C63" s="63" t="s">
        <v>685</v>
      </c>
      <c r="D63" s="63" t="s">
        <v>4126</v>
      </c>
    </row>
    <row r="64" spans="1:4">
      <c r="A64" s="63" t="s">
        <v>597</v>
      </c>
      <c r="B64" s="63" t="s">
        <v>590</v>
      </c>
      <c r="C64" s="63" t="s">
        <v>685</v>
      </c>
      <c r="D64" s="63" t="s">
        <v>4126</v>
      </c>
    </row>
    <row r="65" spans="1:4">
      <c r="A65" s="63" t="s">
        <v>5042</v>
      </c>
      <c r="B65" s="63" t="s">
        <v>447</v>
      </c>
      <c r="C65" s="63" t="s">
        <v>685</v>
      </c>
      <c r="D65" s="63" t="s">
        <v>12</v>
      </c>
    </row>
    <row r="66" spans="1:4">
      <c r="A66" s="63" t="s">
        <v>5043</v>
      </c>
      <c r="B66" s="63" t="s">
        <v>447</v>
      </c>
      <c r="C66" s="63" t="s">
        <v>685</v>
      </c>
      <c r="D66" s="63" t="s">
        <v>12</v>
      </c>
    </row>
    <row r="67" spans="1:4">
      <c r="A67" s="63" t="s">
        <v>5044</v>
      </c>
      <c r="B67" s="63" t="s">
        <v>447</v>
      </c>
      <c r="C67" s="63" t="s">
        <v>685</v>
      </c>
      <c r="D67" s="63" t="s">
        <v>12</v>
      </c>
    </row>
    <row r="68" spans="1:4">
      <c r="A68" s="63" t="s">
        <v>598</v>
      </c>
      <c r="B68" s="63" t="s">
        <v>590</v>
      </c>
      <c r="C68" s="63" t="s">
        <v>685</v>
      </c>
      <c r="D68" s="63" t="s">
        <v>4126</v>
      </c>
    </row>
    <row r="69" spans="1:4">
      <c r="A69" s="63" t="s">
        <v>4130</v>
      </c>
      <c r="B69" s="63" t="s">
        <v>4131</v>
      </c>
      <c r="C69" s="63" t="s">
        <v>685</v>
      </c>
      <c r="D69" s="63" t="s">
        <v>12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GetGeoBa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3"/>
  </cols>
  <sheetData/>
  <sheetProtection formatColumns="0" formatRows="0"/>
  <phoneticPr fontId="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odUpdTemplLogger">
    <tabColor indexed="24"/>
  </sheetPr>
  <dimension ref="A2:E14"/>
  <sheetViews>
    <sheetView showGridLines="0" topLeftCell="B1" zoomScaleNormal="100" workbookViewId="0"/>
  </sheetViews>
  <sheetFormatPr defaultColWidth="10.28515625" defaultRowHeight="11.25"/>
  <cols>
    <col min="1" max="1" width="4.85546875" style="43" hidden="1" customWidth="1"/>
    <col min="2" max="2" width="34.42578125" style="55" customWidth="1"/>
    <col min="3" max="3" width="90.7109375" style="46" customWidth="1"/>
    <col min="4" max="4" width="29.85546875" style="56" customWidth="1"/>
    <col min="5" max="16384" width="10.28515625" style="43"/>
  </cols>
  <sheetData>
    <row r="2" spans="1:5" ht="24" customHeight="1">
      <c r="A2" s="43" t="s">
        <v>246</v>
      </c>
      <c r="B2" s="69" t="s">
        <v>236</v>
      </c>
      <c r="C2" s="68" t="s">
        <v>237</v>
      </c>
      <c r="D2" s="70" t="s">
        <v>238</v>
      </c>
      <c r="E2" s="45"/>
    </row>
    <row r="3" spans="1:5">
      <c r="B3" s="55" t="s">
        <v>680</v>
      </c>
      <c r="C3" s="46" t="s">
        <v>681</v>
      </c>
      <c r="D3" s="56" t="s">
        <v>682</v>
      </c>
    </row>
    <row r="4" spans="1:5">
      <c r="B4" s="55" t="s">
        <v>683</v>
      </c>
      <c r="C4" s="46" t="s">
        <v>684</v>
      </c>
      <c r="D4" s="56" t="s">
        <v>682</v>
      </c>
    </row>
    <row r="5" spans="1:5">
      <c r="B5" s="55" t="s">
        <v>5075</v>
      </c>
      <c r="C5" s="46" t="s">
        <v>681</v>
      </c>
      <c r="D5" s="56" t="s">
        <v>682</v>
      </c>
    </row>
    <row r="6" spans="1:5">
      <c r="B6" s="55" t="s">
        <v>5076</v>
      </c>
      <c r="C6" s="46" t="s">
        <v>684</v>
      </c>
      <c r="D6" s="56" t="s">
        <v>682</v>
      </c>
    </row>
    <row r="7" spans="1:5">
      <c r="B7" s="55" t="s">
        <v>5077</v>
      </c>
      <c r="C7" s="46" t="s">
        <v>681</v>
      </c>
      <c r="D7" s="56" t="s">
        <v>682</v>
      </c>
    </row>
    <row r="8" spans="1:5">
      <c r="B8" s="55" t="s">
        <v>5078</v>
      </c>
      <c r="C8" s="46" t="s">
        <v>684</v>
      </c>
      <c r="D8" s="56" t="s">
        <v>682</v>
      </c>
    </row>
    <row r="9" spans="1:5">
      <c r="B9" s="55" t="s">
        <v>5079</v>
      </c>
      <c r="C9" s="46" t="s">
        <v>681</v>
      </c>
      <c r="D9" s="56" t="s">
        <v>682</v>
      </c>
    </row>
    <row r="10" spans="1:5">
      <c r="B10" s="55" t="s">
        <v>5080</v>
      </c>
      <c r="C10" s="46" t="s">
        <v>684</v>
      </c>
      <c r="D10" s="56" t="s">
        <v>682</v>
      </c>
    </row>
    <row r="11" spans="1:5">
      <c r="B11" s="55" t="s">
        <v>5081</v>
      </c>
      <c r="C11" s="46" t="s">
        <v>681</v>
      </c>
      <c r="D11" s="56" t="s">
        <v>682</v>
      </c>
    </row>
    <row r="12" spans="1:5">
      <c r="B12" s="55" t="s">
        <v>5116</v>
      </c>
      <c r="C12" s="46" t="s">
        <v>681</v>
      </c>
      <c r="D12" s="56" t="s">
        <v>682</v>
      </c>
    </row>
    <row r="13" spans="1:5">
      <c r="B13" s="55" t="s">
        <v>5128</v>
      </c>
      <c r="C13" s="46" t="s">
        <v>681</v>
      </c>
      <c r="D13" s="56" t="s">
        <v>682</v>
      </c>
    </row>
    <row r="14" spans="1:5">
      <c r="B14" s="55" t="s">
        <v>5129</v>
      </c>
      <c r="C14" s="46" t="s">
        <v>684</v>
      </c>
      <c r="D14" s="56" t="s">
        <v>682</v>
      </c>
    </row>
  </sheetData>
  <sheetProtection password="A760"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odInfo">
    <tabColor indexed="47"/>
  </sheetPr>
  <dimension ref="A2:B7"/>
  <sheetViews>
    <sheetView zoomScaleNormal="100" workbookViewId="0"/>
  </sheetViews>
  <sheetFormatPr defaultRowHeight="11.25"/>
  <cols>
    <col min="1" max="1" width="2.7109375" style="136" customWidth="1"/>
    <col min="2" max="2" width="100.7109375" style="135" customWidth="1"/>
    <col min="3" max="16384" width="9.140625" style="135"/>
  </cols>
  <sheetData>
    <row r="2" spans="2:2" ht="67.5">
      <c r="B2" s="134" t="s">
        <v>377</v>
      </c>
    </row>
    <row r="3" spans="2:2" ht="56.25">
      <c r="B3" s="134" t="s">
        <v>534</v>
      </c>
    </row>
    <row r="4" spans="2:2" ht="56.25">
      <c r="B4" s="134" t="s">
        <v>311</v>
      </c>
    </row>
    <row r="5" spans="2:2" ht="56.25">
      <c r="B5" s="134" t="s">
        <v>604</v>
      </c>
    </row>
    <row r="7" spans="2:2">
      <c r="B7" s="134" t="s">
        <v>322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Help">
    <tabColor indexed="47"/>
  </sheetPr>
  <dimension ref="A10:D25"/>
  <sheetViews>
    <sheetView zoomScaleNormal="100" workbookViewId="0"/>
  </sheetViews>
  <sheetFormatPr defaultRowHeight="11.25"/>
  <cols>
    <col min="1" max="1" width="2.7109375" style="136" customWidth="1"/>
    <col min="2" max="2" width="102.7109375" style="135" customWidth="1"/>
    <col min="3" max="3" width="2.7109375" style="135" customWidth="1"/>
    <col min="4" max="4" width="102.7109375" style="135" customWidth="1"/>
    <col min="5" max="16384" width="9.140625" style="135"/>
  </cols>
  <sheetData>
    <row r="10" spans="2:4" ht="22.5">
      <c r="B10" s="41" t="s">
        <v>353</v>
      </c>
    </row>
    <row r="11" spans="2:4" ht="90">
      <c r="B11" s="41" t="s">
        <v>424</v>
      </c>
      <c r="D11" s="41" t="s">
        <v>429</v>
      </c>
    </row>
    <row r="12" spans="2:4" ht="33.75">
      <c r="B12" s="41" t="s">
        <v>354</v>
      </c>
      <c r="D12" s="41" t="s">
        <v>376</v>
      </c>
    </row>
    <row r="13" spans="2:4" ht="67.5">
      <c r="B13" s="41" t="s">
        <v>379</v>
      </c>
    </row>
    <row r="14" spans="2:4" ht="67.5">
      <c r="B14" s="41" t="s">
        <v>379</v>
      </c>
      <c r="D14" s="171"/>
    </row>
    <row r="15" spans="2:4" ht="33.75">
      <c r="B15" s="41" t="s">
        <v>355</v>
      </c>
    </row>
    <row r="20" spans="2:2" ht="22.5">
      <c r="B20" s="41" t="s">
        <v>384</v>
      </c>
    </row>
    <row r="21" spans="2:2" ht="22.5">
      <c r="B21" s="41" t="s">
        <v>380</v>
      </c>
    </row>
    <row r="22" spans="2:2" ht="45">
      <c r="B22" s="41" t="s">
        <v>423</v>
      </c>
    </row>
    <row r="23" spans="2:2" ht="22.5">
      <c r="B23" s="41" t="s">
        <v>381</v>
      </c>
    </row>
    <row r="24" spans="2:2">
      <c r="B24" s="41" t="s">
        <v>382</v>
      </c>
    </row>
    <row r="25" spans="2:2" ht="33.75">
      <c r="B25" s="41" t="s">
        <v>383</v>
      </c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CommonProcedures">
    <tabColor indexed="47"/>
  </sheetPr>
  <dimension ref="A1"/>
  <sheetViews>
    <sheetView zoomScaleNormal="100" workbookViewId="0"/>
  </sheetViews>
  <sheetFormatPr defaultRowHeight="11.25" customHeight="1"/>
  <cols>
    <col min="1" max="16384" width="9.140625" style="146"/>
  </cols>
  <sheetData/>
  <sheetProtection formatColumns="0" formatRows="0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ntry="1" codeName="SHEET_TITLE">
    <tabColor indexed="11"/>
  </sheetPr>
  <dimension ref="A1:O72"/>
  <sheetViews>
    <sheetView showGridLines="0" topLeftCell="D3" zoomScaleNormal="100" workbookViewId="0">
      <pane ySplit="3" topLeftCell="A6" activePane="bottomLeft" state="frozen"/>
      <selection activeCell="D3" sqref="D3"/>
      <selection pane="bottomLeft" activeCell="H23" sqref="H23"/>
    </sheetView>
  </sheetViews>
  <sheetFormatPr defaultRowHeight="11.25"/>
  <cols>
    <col min="1" max="1" width="2.7109375" style="61" hidden="1" customWidth="1"/>
    <col min="2" max="3" width="2.7109375" style="124" hidden="1" customWidth="1"/>
    <col min="4" max="4" width="2.7109375" style="124" customWidth="1"/>
    <col min="5" max="5" width="19.7109375" style="64" customWidth="1"/>
    <col min="6" max="6" width="22.7109375" style="124" customWidth="1"/>
    <col min="7" max="7" width="0.140625" style="124" customWidth="1"/>
    <col min="8" max="8" width="59.7109375" style="124" customWidth="1"/>
    <col min="9" max="10" width="2.5703125" style="127" customWidth="1"/>
    <col min="11" max="11" width="9.140625" style="127"/>
    <col min="12" max="14" width="9.140625" style="127" customWidth="1"/>
    <col min="15" max="15" width="12.28515625" style="127" hidden="1" customWidth="1"/>
    <col min="16" max="16384" width="9.140625" style="127"/>
  </cols>
  <sheetData>
    <row r="1" spans="1:15" s="124" customFormat="1" ht="12" hidden="1" customHeight="1">
      <c r="A1" s="60"/>
      <c r="E1" s="64"/>
    </row>
    <row r="2" spans="1:15" s="124" customFormat="1" ht="12" hidden="1" customHeight="1">
      <c r="A2" s="60"/>
      <c r="E2" s="64"/>
      <c r="F2" s="64"/>
      <c r="G2" s="64"/>
      <c r="H2" s="125"/>
    </row>
    <row r="3" spans="1:15" s="124" customFormat="1" ht="9.75" customHeight="1">
      <c r="A3" s="60"/>
      <c r="E3" s="64"/>
      <c r="F3" s="126"/>
      <c r="G3" s="126"/>
      <c r="H3" s="126"/>
    </row>
    <row r="4" spans="1:15" s="124" customFormat="1" ht="27" customHeight="1">
      <c r="A4" s="60"/>
      <c r="E4" s="193" t="s">
        <v>602</v>
      </c>
      <c r="F4" s="126"/>
      <c r="G4" s="126"/>
      <c r="H4" s="131" t="s">
        <v>425</v>
      </c>
      <c r="O4" s="194" t="s">
        <v>686</v>
      </c>
    </row>
    <row r="5" spans="1:15" s="124" customFormat="1" ht="18" customHeight="1">
      <c r="A5" s="60"/>
      <c r="D5" s="67"/>
      <c r="E5" s="239" t="s">
        <v>50</v>
      </c>
      <c r="F5" s="240"/>
      <c r="G5" s="241"/>
      <c r="H5" s="241"/>
      <c r="O5" s="195"/>
    </row>
    <row r="6" spans="1:15" s="124" customFormat="1" ht="9" customHeight="1">
      <c r="A6" s="60"/>
      <c r="E6" s="64"/>
      <c r="F6" s="65"/>
      <c r="G6" s="65"/>
      <c r="H6" s="65"/>
      <c r="O6" s="195"/>
    </row>
    <row r="7" spans="1:15" s="124" customFormat="1" ht="24" customHeight="1">
      <c r="A7" s="60"/>
      <c r="E7" s="234" t="s">
        <v>49</v>
      </c>
      <c r="F7" s="234"/>
      <c r="G7" s="65"/>
      <c r="H7" s="189" t="s">
        <v>211</v>
      </c>
      <c r="O7" s="195"/>
    </row>
    <row r="8" spans="1:15" s="124" customFormat="1" ht="9" customHeight="1">
      <c r="A8" s="60"/>
      <c r="E8" s="128"/>
      <c r="F8" s="129"/>
      <c r="G8" s="65"/>
      <c r="O8" s="195"/>
    </row>
    <row r="9" spans="1:15" s="124" customFormat="1" ht="15" customHeight="1">
      <c r="A9" s="60"/>
      <c r="E9" s="233" t="s">
        <v>300</v>
      </c>
      <c r="F9" s="144" t="s">
        <v>181</v>
      </c>
      <c r="G9" s="126"/>
      <c r="H9" s="190" t="s">
        <v>685</v>
      </c>
      <c r="O9" s="195"/>
    </row>
    <row r="10" spans="1:15" s="124" customFormat="1" ht="15" customHeight="1">
      <c r="A10" s="60"/>
      <c r="E10" s="233"/>
      <c r="F10" s="144" t="s">
        <v>182</v>
      </c>
      <c r="G10" s="126"/>
      <c r="H10" s="191" t="s">
        <v>12</v>
      </c>
      <c r="O10" s="194">
        <f>IF(LEN(H10)=0,0,VLOOKUP(H10,MONTH_VS_SEQUENCE_LIST,2,FALSE))</f>
        <v>7</v>
      </c>
    </row>
    <row r="11" spans="1:15" s="124" customFormat="1" ht="9" customHeight="1">
      <c r="A11" s="60"/>
      <c r="E11" s="128"/>
      <c r="F11" s="129"/>
      <c r="G11" s="65"/>
      <c r="O11" s="195"/>
    </row>
    <row r="12" spans="1:15" s="124" customFormat="1" ht="15" customHeight="1">
      <c r="A12" s="60"/>
      <c r="E12" s="235" t="s">
        <v>601</v>
      </c>
      <c r="F12" s="233"/>
      <c r="G12" s="65"/>
      <c r="H12" s="158" t="s">
        <v>378</v>
      </c>
      <c r="O12" s="195"/>
    </row>
    <row r="13" spans="1:15" s="124" customFormat="1" ht="4.5" customHeight="1">
      <c r="A13" s="60"/>
      <c r="E13" s="128"/>
      <c r="F13" s="129"/>
      <c r="G13" s="65"/>
      <c r="O13" s="195"/>
    </row>
    <row r="14" spans="1:15" s="124" customFormat="1" ht="4.5" customHeight="1">
      <c r="A14" s="60"/>
      <c r="E14" s="128"/>
      <c r="F14" s="129"/>
      <c r="G14" s="65"/>
      <c r="O14" s="195"/>
    </row>
    <row r="15" spans="1:15" s="124" customFormat="1" ht="14.25" customHeight="1">
      <c r="A15" s="60"/>
      <c r="E15" s="234" t="s">
        <v>248</v>
      </c>
      <c r="F15" s="234"/>
      <c r="G15" s="65"/>
      <c r="H15" s="174" t="s">
        <v>2905</v>
      </c>
      <c r="O15" s="195"/>
    </row>
    <row r="16" spans="1:15" s="124" customFormat="1" ht="14.25" customHeight="1">
      <c r="A16" s="60"/>
      <c r="E16" s="234" t="s">
        <v>249</v>
      </c>
      <c r="F16" s="234"/>
      <c r="G16" s="65"/>
      <c r="H16" s="174" t="s">
        <v>3076</v>
      </c>
      <c r="O16" s="195"/>
    </row>
    <row r="17" spans="1:15" s="124" customFormat="1" ht="14.25" customHeight="1">
      <c r="A17" s="60"/>
      <c r="E17" s="234" t="s">
        <v>234</v>
      </c>
      <c r="F17" s="234"/>
      <c r="G17" s="65"/>
      <c r="H17" s="175" t="s">
        <v>3077</v>
      </c>
      <c r="O17" s="194">
        <v>5144865</v>
      </c>
    </row>
    <row r="18" spans="1:15" s="124" customFormat="1" ht="14.25" customHeight="1">
      <c r="A18" s="60"/>
      <c r="E18" s="236" t="s">
        <v>6</v>
      </c>
      <c r="F18" s="236"/>
      <c r="G18" s="65"/>
      <c r="H18" s="176" t="str">
        <f>IF(LEN(H17)=0,"",VLOOKUP(H17,OKTMO_HISTORY_VS_TYPE_LIST,2,FALSE))</f>
        <v>сельское поселение</v>
      </c>
      <c r="O18" s="195"/>
    </row>
    <row r="19" spans="1:15" s="124" customFormat="1" ht="9" hidden="1" customHeight="1">
      <c r="A19" s="60"/>
      <c r="E19" s="128"/>
      <c r="F19" s="129"/>
      <c r="G19" s="65"/>
      <c r="H19" s="65"/>
      <c r="O19" s="195"/>
    </row>
    <row r="20" spans="1:15" s="124" customFormat="1" ht="11.25" hidden="1" customHeight="1">
      <c r="A20" s="60"/>
      <c r="E20" s="232" t="s">
        <v>51</v>
      </c>
      <c r="F20" s="232"/>
      <c r="G20" s="137"/>
      <c r="H20" s="157" t="s">
        <v>5051</v>
      </c>
      <c r="O20" s="195"/>
    </row>
    <row r="21" spans="1:15" s="124" customFormat="1" ht="11.25" hidden="1" customHeight="1">
      <c r="A21" s="60"/>
      <c r="E21" s="232" t="s">
        <v>19</v>
      </c>
      <c r="F21" s="232"/>
      <c r="G21" s="137"/>
      <c r="H21" s="157" t="s">
        <v>3074</v>
      </c>
      <c r="O21" s="195"/>
    </row>
    <row r="22" spans="1:15" s="124" customFormat="1" ht="9" customHeight="1">
      <c r="A22" s="60"/>
      <c r="E22" s="128"/>
      <c r="F22" s="129"/>
      <c r="G22" s="65"/>
      <c r="H22" s="65"/>
      <c r="O22" s="195"/>
    </row>
    <row r="23" spans="1:15" ht="24" customHeight="1">
      <c r="E23" s="233" t="s">
        <v>253</v>
      </c>
      <c r="F23" s="233"/>
      <c r="G23" s="65"/>
      <c r="H23" s="174" t="s">
        <v>3079</v>
      </c>
      <c r="O23" s="196"/>
    </row>
    <row r="24" spans="1:15" ht="24" customHeight="1">
      <c r="E24" s="233" t="s">
        <v>152</v>
      </c>
      <c r="F24" s="233"/>
      <c r="G24" s="66"/>
      <c r="H24" s="174" t="s">
        <v>687</v>
      </c>
      <c r="O24" s="194">
        <v>5412526</v>
      </c>
    </row>
    <row r="25" spans="1:15" s="124" customFormat="1" ht="14.25" customHeight="1">
      <c r="E25" s="233" t="s">
        <v>251</v>
      </c>
      <c r="F25" s="233"/>
      <c r="G25" s="126"/>
      <c r="H25" s="174" t="s">
        <v>3078</v>
      </c>
      <c r="O25" s="194">
        <v>933274826</v>
      </c>
    </row>
    <row r="26" spans="1:15" s="124" customFormat="1" ht="14.25" customHeight="1">
      <c r="E26" s="233" t="s">
        <v>252</v>
      </c>
      <c r="F26" s="233"/>
      <c r="G26" s="126"/>
      <c r="H26" s="174" t="s">
        <v>1318</v>
      </c>
      <c r="O26" s="194">
        <v>5438764</v>
      </c>
    </row>
    <row r="27" spans="1:15" s="124" customFormat="1" ht="14.25" customHeight="1">
      <c r="E27" s="233" t="s">
        <v>48</v>
      </c>
      <c r="F27" s="233"/>
      <c r="G27" s="126"/>
      <c r="H27" s="158" t="s">
        <v>5065</v>
      </c>
      <c r="O27" s="195"/>
    </row>
    <row r="28" spans="1:15" s="124" customFormat="1" ht="24" customHeight="1">
      <c r="E28" s="233" t="s">
        <v>254</v>
      </c>
      <c r="F28" s="233"/>
      <c r="G28" s="126"/>
      <c r="H28" s="174" t="s">
        <v>544</v>
      </c>
      <c r="O28" s="194">
        <v>2386758237</v>
      </c>
    </row>
    <row r="29" spans="1:15" s="124" customFormat="1" ht="15" customHeight="1">
      <c r="E29" s="233" t="s">
        <v>301</v>
      </c>
      <c r="F29" s="233"/>
      <c r="G29" s="126"/>
      <c r="H29" s="189" t="s">
        <v>255</v>
      </c>
      <c r="O29" s="195"/>
    </row>
    <row r="30" spans="1:15" s="124" customFormat="1" ht="15" customHeight="1">
      <c r="E30" s="235" t="s">
        <v>409</v>
      </c>
      <c r="F30" s="233"/>
      <c r="G30" s="126"/>
      <c r="H30" s="189" t="s">
        <v>696</v>
      </c>
      <c r="O30" s="195"/>
    </row>
    <row r="31" spans="1:15" s="124" customFormat="1" ht="6" customHeight="1">
      <c r="E31" s="128"/>
      <c r="F31" s="130"/>
      <c r="G31" s="126"/>
      <c r="H31" s="126"/>
      <c r="O31" s="195"/>
    </row>
    <row r="32" spans="1:15" s="124" customFormat="1" ht="11.25" customHeight="1">
      <c r="A32" s="61"/>
      <c r="E32" s="238" t="str">
        <f>IF(H20="RST","Организация выбрана из единого реестра ФАС России",IF(H20="PLN","Организация выбрана из мониторинга принятых тарифных решений",IF(H20="UNR","Организация выбрана из перечня по нерегулируемым ценам","")))</f>
        <v>Организация выбрана из мониторинга принятых тарифных решений</v>
      </c>
      <c r="F32" s="238"/>
      <c r="G32" s="238"/>
      <c r="H32" s="238"/>
      <c r="O32" s="195"/>
    </row>
    <row r="33" spans="1:15" s="124" customFormat="1" ht="6" customHeight="1">
      <c r="A33" s="61"/>
      <c r="E33" s="145"/>
      <c r="F33" s="145"/>
      <c r="G33" s="145"/>
      <c r="H33" s="145"/>
      <c r="O33" s="195"/>
    </row>
    <row r="34" spans="1:15" s="124" customFormat="1" ht="15" customHeight="1">
      <c r="A34" s="61"/>
      <c r="E34" s="235" t="s">
        <v>415</v>
      </c>
      <c r="F34" s="233"/>
      <c r="G34" s="126"/>
      <c r="H34" s="158" t="s">
        <v>418</v>
      </c>
      <c r="O34" s="195"/>
    </row>
    <row r="35" spans="1:15" s="124" customFormat="1" ht="6" customHeight="1">
      <c r="A35" s="61"/>
      <c r="E35" s="145"/>
      <c r="F35" s="145"/>
      <c r="G35" s="145"/>
      <c r="H35" s="145"/>
      <c r="O35" s="195"/>
    </row>
    <row r="36" spans="1:15" s="124" customFormat="1" ht="24" customHeight="1">
      <c r="A36" s="61"/>
      <c r="E36" s="235" t="s">
        <v>416</v>
      </c>
      <c r="F36" s="233"/>
      <c r="G36" s="126"/>
      <c r="H36" s="174" t="s">
        <v>255</v>
      </c>
      <c r="O36" s="195"/>
    </row>
    <row r="37" spans="1:15" s="124" customFormat="1" ht="6" customHeight="1">
      <c r="A37" s="61"/>
      <c r="E37" s="145"/>
      <c r="F37" s="145"/>
      <c r="G37" s="145"/>
      <c r="H37" s="145"/>
      <c r="O37" s="181"/>
    </row>
    <row r="38" spans="1:15" s="124" customFormat="1" ht="9" customHeight="1">
      <c r="E38" s="128"/>
      <c r="F38" s="130"/>
      <c r="G38" s="126"/>
      <c r="H38" s="126"/>
      <c r="O38" s="181"/>
    </row>
    <row r="39" spans="1:15" s="124" customFormat="1" ht="15" customHeight="1">
      <c r="E39" s="237" t="s">
        <v>306</v>
      </c>
      <c r="F39" s="237"/>
      <c r="G39" s="237"/>
      <c r="H39" s="237"/>
      <c r="O39" s="181"/>
    </row>
    <row r="40" spans="1:15" s="124" customFormat="1" ht="9" customHeight="1">
      <c r="E40" s="128"/>
      <c r="F40" s="130"/>
      <c r="G40" s="126"/>
      <c r="H40" s="126"/>
      <c r="O40" s="181"/>
    </row>
    <row r="41" spans="1:15" s="124" customFormat="1" ht="24" customHeight="1">
      <c r="E41" s="233" t="s">
        <v>297</v>
      </c>
      <c r="F41" s="144" t="s">
        <v>298</v>
      </c>
      <c r="G41" s="126"/>
      <c r="H41" s="158" t="s">
        <v>5066</v>
      </c>
      <c r="O41" s="181"/>
    </row>
    <row r="42" spans="1:15" s="124" customFormat="1" ht="22.5" customHeight="1">
      <c r="E42" s="233"/>
      <c r="F42" s="144" t="s">
        <v>299</v>
      </c>
      <c r="G42" s="126"/>
      <c r="H42" s="158" t="s">
        <v>5067</v>
      </c>
      <c r="O42" s="181"/>
    </row>
    <row r="43" spans="1:15" s="124" customFormat="1" ht="9" customHeight="1">
      <c r="E43" s="128"/>
      <c r="F43" s="130"/>
      <c r="G43" s="126"/>
      <c r="H43" s="126"/>
      <c r="O43" s="181"/>
    </row>
    <row r="44" spans="1:15" s="124" customFormat="1" ht="15" customHeight="1">
      <c r="E44" s="233" t="s">
        <v>47</v>
      </c>
      <c r="F44" s="132" t="s">
        <v>257</v>
      </c>
      <c r="G44" s="126"/>
      <c r="H44" s="158" t="s">
        <v>5068</v>
      </c>
      <c r="O44" s="181"/>
    </row>
    <row r="45" spans="1:15" s="124" customFormat="1" ht="15" customHeight="1">
      <c r="E45" s="233"/>
      <c r="F45" s="132" t="s">
        <v>296</v>
      </c>
      <c r="G45" s="126"/>
      <c r="H45" s="158" t="s">
        <v>5069</v>
      </c>
      <c r="O45" s="181"/>
    </row>
    <row r="46" spans="1:15" s="124" customFormat="1" ht="9" customHeight="1">
      <c r="E46" s="128"/>
      <c r="F46" s="130"/>
      <c r="G46" s="126"/>
      <c r="H46" s="126"/>
      <c r="O46" s="181"/>
    </row>
    <row r="47" spans="1:15" s="124" customFormat="1" ht="15" customHeight="1">
      <c r="E47" s="233" t="s">
        <v>46</v>
      </c>
      <c r="F47" s="132" t="s">
        <v>257</v>
      </c>
      <c r="G47" s="126"/>
      <c r="H47" s="158" t="s">
        <v>5070</v>
      </c>
      <c r="O47" s="181"/>
    </row>
    <row r="48" spans="1:15" s="124" customFormat="1" ht="15" customHeight="1">
      <c r="E48" s="233"/>
      <c r="F48" s="132" t="s">
        <v>296</v>
      </c>
      <c r="G48" s="126"/>
      <c r="H48" s="158" t="s">
        <v>5069</v>
      </c>
      <c r="O48" s="181"/>
    </row>
    <row r="49" spans="1:15" s="124" customFormat="1" ht="9" customHeight="1">
      <c r="E49" s="128"/>
      <c r="F49" s="130"/>
      <c r="G49" s="126"/>
      <c r="H49" s="126"/>
      <c r="O49" s="181"/>
    </row>
    <row r="50" spans="1:15" s="124" customFormat="1" ht="15" customHeight="1">
      <c r="E50" s="233" t="s">
        <v>45</v>
      </c>
      <c r="F50" s="132" t="s">
        <v>257</v>
      </c>
      <c r="G50" s="126"/>
      <c r="H50" s="158" t="s">
        <v>5071</v>
      </c>
      <c r="O50" s="181"/>
    </row>
    <row r="51" spans="1:15" s="124" customFormat="1" ht="15" customHeight="1">
      <c r="E51" s="233"/>
      <c r="F51" s="132" t="s">
        <v>239</v>
      </c>
      <c r="G51" s="126"/>
      <c r="H51" s="158" t="s">
        <v>5072</v>
      </c>
      <c r="O51" s="181"/>
    </row>
    <row r="52" spans="1:15" s="124" customFormat="1" ht="15" customHeight="1">
      <c r="E52" s="233"/>
      <c r="F52" s="132" t="s">
        <v>296</v>
      </c>
      <c r="G52" s="126"/>
      <c r="H52" s="158" t="s">
        <v>5073</v>
      </c>
      <c r="O52" s="181"/>
    </row>
    <row r="53" spans="1:15" s="124" customFormat="1" ht="15" customHeight="1">
      <c r="E53" s="233"/>
      <c r="F53" s="132" t="s">
        <v>245</v>
      </c>
      <c r="G53" s="126"/>
      <c r="H53" s="158" t="s">
        <v>5074</v>
      </c>
      <c r="O53" s="181"/>
    </row>
    <row r="54" spans="1:15" s="124" customFormat="1" ht="9" customHeight="1">
      <c r="E54" s="64"/>
      <c r="F54" s="126"/>
      <c r="G54" s="126"/>
      <c r="H54" s="126"/>
      <c r="O54" s="181"/>
    </row>
    <row r="55" spans="1:15" s="124" customFormat="1" ht="11.25" customHeight="1">
      <c r="A55" s="61"/>
      <c r="E55" s="244" t="s">
        <v>5117</v>
      </c>
      <c r="F55" s="244"/>
      <c r="G55" s="244"/>
      <c r="H55" s="244"/>
      <c r="O55" s="181"/>
    </row>
    <row r="56" spans="1:15" s="124" customFormat="1" ht="11.25" customHeight="1">
      <c r="A56" s="61"/>
      <c r="E56" s="244" t="s">
        <v>5123</v>
      </c>
      <c r="F56" s="244"/>
      <c r="G56" s="244"/>
      <c r="H56" s="244"/>
      <c r="O56" s="181"/>
    </row>
    <row r="57" spans="1:15" s="124" customFormat="1" ht="11.25" customHeight="1">
      <c r="A57" s="61"/>
      <c r="E57" s="244" t="s">
        <v>5125</v>
      </c>
      <c r="F57" s="244"/>
      <c r="G57" s="244"/>
      <c r="H57" s="244"/>
      <c r="O57" s="181"/>
    </row>
    <row r="58" spans="1:15" s="124" customFormat="1" ht="11.25" customHeight="1">
      <c r="A58" s="61"/>
      <c r="E58" s="244" t="s">
        <v>5127</v>
      </c>
      <c r="F58" s="244"/>
      <c r="G58" s="244"/>
      <c r="H58" s="244"/>
      <c r="O58" s="181"/>
    </row>
    <row r="59" spans="1:15" ht="9" customHeight="1">
      <c r="O59" s="182"/>
    </row>
    <row r="60" spans="1:15" ht="39" customHeight="1">
      <c r="E60" s="245" t="s">
        <v>309</v>
      </c>
      <c r="F60" s="243"/>
      <c r="G60" s="126"/>
      <c r="H60" s="159"/>
      <c r="O60" s="182"/>
    </row>
    <row r="61" spans="1:15" s="124" customFormat="1" ht="9" customHeight="1">
      <c r="E61" s="64"/>
      <c r="F61" s="126"/>
      <c r="G61" s="126"/>
      <c r="H61" s="126"/>
      <c r="O61" s="181"/>
    </row>
    <row r="62" spans="1:15" ht="24" customHeight="1">
      <c r="E62" s="245" t="s">
        <v>313</v>
      </c>
      <c r="F62" s="243"/>
      <c r="G62" s="126"/>
      <c r="H62" s="192" t="s">
        <v>314</v>
      </c>
      <c r="O62" s="182"/>
    </row>
    <row r="63" spans="1:15" ht="9" customHeight="1">
      <c r="O63" s="182"/>
    </row>
    <row r="64" spans="1:15" ht="18" customHeight="1">
      <c r="E64" s="245" t="s">
        <v>308</v>
      </c>
      <c r="F64" s="243"/>
      <c r="H64" s="168" t="s">
        <v>22</v>
      </c>
      <c r="O64" s="182"/>
    </row>
    <row r="65" spans="5:15" ht="9" customHeight="1">
      <c r="O65" s="182"/>
    </row>
    <row r="66" spans="5:15" ht="24" customHeight="1">
      <c r="E66" s="242" t="s">
        <v>603</v>
      </c>
      <c r="F66" s="243"/>
      <c r="G66" s="160"/>
      <c r="H66" s="139">
        <v>90</v>
      </c>
      <c r="O66" s="182"/>
    </row>
    <row r="68" spans="5:15" ht="36" customHeight="1">
      <c r="E68" s="246" t="s">
        <v>626</v>
      </c>
      <c r="F68" s="246"/>
      <c r="G68" s="246"/>
      <c r="H68" s="246"/>
    </row>
    <row r="70" spans="5:15" ht="36" customHeight="1">
      <c r="E70" s="242" t="s">
        <v>622</v>
      </c>
      <c r="F70" s="243"/>
      <c r="H70" s="197"/>
      <c r="O70" s="182"/>
    </row>
    <row r="72" spans="5:15" ht="39" customHeight="1">
      <c r="E72" s="242" t="s">
        <v>623</v>
      </c>
      <c r="F72" s="243"/>
      <c r="G72" s="126"/>
      <c r="H72" s="207"/>
      <c r="O72" s="182"/>
    </row>
  </sheetData>
  <sheetProtection password="A760" sheet="1" objects="1" scenarios="1" formatColumns="0" formatRows="0"/>
  <mergeCells count="37">
    <mergeCell ref="E50:E53"/>
    <mergeCell ref="E47:E48"/>
    <mergeCell ref="E72:F72"/>
    <mergeCell ref="E70:F70"/>
    <mergeCell ref="E56:H56"/>
    <mergeCell ref="E58:H58"/>
    <mergeCell ref="E64:F64"/>
    <mergeCell ref="E68:H68"/>
    <mergeCell ref="E66:F66"/>
    <mergeCell ref="E57:H57"/>
    <mergeCell ref="E60:F60"/>
    <mergeCell ref="E62:F62"/>
    <mergeCell ref="E55:H55"/>
    <mergeCell ref="E5:H5"/>
    <mergeCell ref="E7:F7"/>
    <mergeCell ref="E15:F15"/>
    <mergeCell ref="E16:F16"/>
    <mergeCell ref="E9:E10"/>
    <mergeCell ref="E12:F12"/>
    <mergeCell ref="E44:E45"/>
    <mergeCell ref="E29:F29"/>
    <mergeCell ref="E41:E42"/>
    <mergeCell ref="E39:H39"/>
    <mergeCell ref="E34:F34"/>
    <mergeCell ref="E36:F36"/>
    <mergeCell ref="E32:H32"/>
    <mergeCell ref="E21:F21"/>
    <mergeCell ref="E26:F26"/>
    <mergeCell ref="E17:F17"/>
    <mergeCell ref="E20:F20"/>
    <mergeCell ref="E30:F30"/>
    <mergeCell ref="E25:F25"/>
    <mergeCell ref="E27:F27"/>
    <mergeCell ref="E28:F28"/>
    <mergeCell ref="E18:F18"/>
    <mergeCell ref="E23:F23"/>
    <mergeCell ref="E24:F24"/>
  </mergeCells>
  <phoneticPr fontId="3" type="noConversion"/>
  <dataValidations count="5">
    <dataValidation type="list" allowBlank="1" showInputMessage="1" showErrorMessage="1" errorTitle="Внимание" error="Пожалуйста, выберите значение из списка!" sqref="H15" xr:uid="{00000000-0002-0000-1200-000000000000}">
      <formula1>MR_LIST</formula1>
    </dataValidation>
    <dataValidation type="list" showInputMessage="1" showErrorMessage="1" errorTitle="Внимание" error="Пожалуйста, выберите значение из списка" sqref="H12" xr:uid="{00000000-0002-0000-1200-000001000000}">
      <formula1>HEATING_PERIOD</formula1>
    </dataValidation>
    <dataValidation type="list" showInputMessage="1" showErrorMessage="1" errorTitle="Внимание" error="Пожалуйста, выберите значение из списка" sqref="H34" xr:uid="{00000000-0002-0000-1200-000002000000}">
      <formula1>TAX_SYSTEM_LIST</formula1>
    </dataValidation>
    <dataValidation type="list" showInputMessage="1" showErrorMessage="1" errorTitle="Внимание" error="Пожалуйста, выберите значение из списка" sqref="H70" xr:uid="{00000000-0002-0000-1200-000003000000}">
      <formula1>DEVIATION_REASON_LIST</formula1>
    </dataValidation>
    <dataValidation type="list" showInputMessage="1" showErrorMessage="1" errorTitle="Внимание" error="Пожалуйста, выберите значение из списка" sqref="H10" xr:uid="{00000000-0002-0000-1200-000004000000}">
      <formula1>MONTH_LIST</formula1>
    </dataValidation>
  </dataValidations>
  <hyperlinks>
    <hyperlink ref="H62" location="Титульный!H62" tooltip="Загрузить документ" display="Загрузить" xr:uid="{00000000-0004-0000-1200-000000000000}"/>
  </hyperlink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Instruction">
    <tabColor indexed="47"/>
  </sheetPr>
  <dimension ref="A1"/>
  <sheetViews>
    <sheetView zoomScale="80" zoomScaleNormal="80" workbookViewId="0"/>
  </sheetViews>
  <sheetFormatPr defaultRowHeight="11.25"/>
  <cols>
    <col min="1" max="16384" width="9.140625" style="96"/>
  </cols>
  <sheetData/>
  <sheetProtection formatColumns="0" formatRows="0"/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417217" r:id="rId4">
          <objectPr defaultSize="0" autoPict="0" r:id="rId5">
            <anchor moveWithCells="1">
              <from>
                <xdr:col>0</xdr:col>
                <xdr:colOff>247650</xdr:colOff>
                <xdr:row>0</xdr:row>
                <xdr:rowOff>133350</xdr:rowOff>
              </from>
              <to>
                <xdr:col>10</xdr:col>
                <xdr:colOff>180975</xdr:colOff>
                <xdr:row>21</xdr:row>
                <xdr:rowOff>123825</xdr:rowOff>
              </to>
            </anchor>
          </objectPr>
        </oleObject>
      </mc:Choice>
      <mc:Fallback>
        <oleObject progId="Word.Document.8" shapeId="1417217" r:id="rId4"/>
      </mc:Fallback>
    </mc:AlternateContent>
    <mc:AlternateContent xmlns:mc="http://schemas.openxmlformats.org/markup-compatibility/2006">
      <mc:Choice Requires="x14">
        <oleObject progId="Word.Document.8" shapeId="1417233" r:id="rId6">
          <objectPr defaultSize="0" r:id="rId7">
            <anchor moveWithCells="1">
              <from>
                <xdr:col>20</xdr:col>
                <xdr:colOff>428625</xdr:colOff>
                <xdr:row>0</xdr:row>
                <xdr:rowOff>133350</xdr:rowOff>
              </from>
              <to>
                <xdr:col>30</xdr:col>
                <xdr:colOff>342900</xdr:colOff>
                <xdr:row>21</xdr:row>
                <xdr:rowOff>57150</xdr:rowOff>
              </to>
            </anchor>
          </objectPr>
        </oleObject>
      </mc:Choice>
      <mc:Fallback>
        <oleObject progId="Word.Document.8" shapeId="1417233" r:id="rId6"/>
      </mc:Fallback>
    </mc:AlternateContent>
    <mc:AlternateContent xmlns:mc="http://schemas.openxmlformats.org/markup-compatibility/2006">
      <mc:Choice Requires="x14">
        <oleObject progId="Word.Document.8" shapeId="1417241" r:id="rId8">
          <objectPr defaultSize="0" autoPict="0" r:id="rId9">
            <anchor moveWithCells="1">
              <from>
                <xdr:col>10</xdr:col>
                <xdr:colOff>285750</xdr:colOff>
                <xdr:row>1</xdr:row>
                <xdr:rowOff>28575</xdr:rowOff>
              </from>
              <to>
                <xdr:col>20</xdr:col>
                <xdr:colOff>180975</xdr:colOff>
                <xdr:row>21</xdr:row>
                <xdr:rowOff>57150</xdr:rowOff>
              </to>
            </anchor>
          </objectPr>
        </oleObject>
      </mc:Choice>
      <mc:Fallback>
        <oleObject progId="Word.Document.8" shapeId="1417241" r:id="rId8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ISSUE">
    <tabColor indexed="31"/>
  </sheetPr>
  <dimension ref="A1:EH184"/>
  <sheetViews>
    <sheetView showGridLines="0" tabSelected="1" topLeftCell="C3" zoomScale="90" zoomScaleNormal="90" workbookViewId="0">
      <pane xSplit="5" ySplit="11" topLeftCell="W14" activePane="bottomRight" state="frozen"/>
      <selection activeCell="C3" sqref="C3"/>
      <selection pane="topRight" activeCell="H3" sqref="H3"/>
      <selection pane="bottomLeft" activeCell="C14" sqref="C14"/>
      <selection pane="bottomRight" activeCell="P40" sqref="P40"/>
    </sheetView>
  </sheetViews>
  <sheetFormatPr defaultRowHeight="10.5"/>
  <cols>
    <col min="1" max="1" width="9.140625" style="35" hidden="1" customWidth="1"/>
    <col min="2" max="2" width="9.140625" style="38" hidden="1" customWidth="1"/>
    <col min="3" max="3" width="1.7109375" style="38" customWidth="1"/>
    <col min="4" max="4" width="3.7109375" style="38" customWidth="1"/>
    <col min="5" max="5" width="5.7109375" style="38" customWidth="1"/>
    <col min="6" max="6" width="55.7109375" style="38" customWidth="1"/>
    <col min="7" max="7" width="3.7109375" style="38" customWidth="1"/>
    <col min="8" max="8" width="2.7109375" style="38" hidden="1" customWidth="1"/>
    <col min="9" max="16" width="13.5703125" style="38" customWidth="1"/>
    <col min="17" max="17" width="2.7109375" style="38" hidden="1" customWidth="1"/>
    <col min="18" max="18" width="24.7109375" style="38" customWidth="1"/>
    <col min="19" max="19" width="2.7109375" style="38" hidden="1" customWidth="1"/>
    <col min="20" max="20" width="14.7109375" style="38" customWidth="1"/>
    <col min="21" max="21" width="19.7109375" style="38" customWidth="1"/>
    <col min="22" max="22" width="14.7109375" style="38" customWidth="1"/>
    <col min="23" max="23" width="19.7109375" style="38" customWidth="1"/>
    <col min="24" max="24" width="14.7109375" style="38" customWidth="1"/>
    <col min="25" max="25" width="19.7109375" style="38" customWidth="1"/>
    <col min="26" max="26" width="14.7109375" style="38" customWidth="1"/>
    <col min="27" max="27" width="19.7109375" style="38" customWidth="1"/>
    <col min="28" max="28" width="14.7109375" style="38" customWidth="1"/>
    <col min="29" max="29" width="19.7109375" style="38" customWidth="1"/>
    <col min="30" max="30" width="14.7109375" style="38" customWidth="1"/>
    <col min="31" max="31" width="19.7109375" style="38" customWidth="1"/>
    <col min="32" max="32" width="14.7109375" style="38" hidden="1" customWidth="1"/>
    <col min="33" max="33" width="19.7109375" style="38" hidden="1" customWidth="1"/>
    <col min="34" max="34" width="14.7109375" style="38" hidden="1" customWidth="1"/>
    <col min="35" max="35" width="19.7109375" style="38" hidden="1" customWidth="1"/>
    <col min="36" max="36" width="14.7109375" style="38" hidden="1" customWidth="1"/>
    <col min="37" max="37" width="19.7109375" style="38" hidden="1" customWidth="1"/>
    <col min="38" max="38" width="14.7109375" style="38" hidden="1" customWidth="1"/>
    <col min="39" max="39" width="19.7109375" style="38" hidden="1" customWidth="1"/>
    <col min="40" max="40" width="14.7109375" style="38" hidden="1" customWidth="1"/>
    <col min="41" max="41" width="19.7109375" style="38" hidden="1" customWidth="1"/>
    <col min="42" max="42" width="14.7109375" style="38" hidden="1" customWidth="1"/>
    <col min="43" max="43" width="19.7109375" style="38" hidden="1" customWidth="1"/>
    <col min="44" max="44" width="2.7109375" style="38" hidden="1" customWidth="1"/>
    <col min="45" max="45" width="14.7109375" style="38" customWidth="1"/>
    <col min="46" max="47" width="12.7109375" style="38" customWidth="1"/>
    <col min="48" max="48" width="14.5703125" style="38" customWidth="1"/>
    <col min="49" max="50" width="12.7109375" style="38" customWidth="1"/>
    <col min="51" max="51" width="2.7109375" style="38" hidden="1" customWidth="1"/>
    <col min="52" max="64" width="14.5703125" style="38" customWidth="1"/>
    <col min="65" max="65" width="2.7109375" style="38" hidden="1" customWidth="1"/>
    <col min="66" max="78" width="14.5703125" style="38" customWidth="1"/>
    <col min="79" max="79" width="2.7109375" style="38" hidden="1" customWidth="1"/>
    <col min="80" max="83" width="12.7109375" style="38" hidden="1" customWidth="1"/>
    <col min="84" max="109" width="4.7109375" style="38" hidden="1" customWidth="1"/>
    <col min="110" max="110" width="2.7109375" style="38" hidden="1" customWidth="1"/>
    <col min="111" max="114" width="12.7109375" style="38" hidden="1" customWidth="1"/>
    <col min="115" max="115" width="2.7109375" style="38" hidden="1" customWidth="1"/>
    <col min="116" max="116" width="10.42578125" style="38" hidden="1" customWidth="1"/>
    <col min="117" max="128" width="4.7109375" style="38" hidden="1" customWidth="1"/>
    <col min="129" max="130" width="2.7109375" style="38" hidden="1" customWidth="1"/>
    <col min="131" max="154" width="11.7109375" style="38" customWidth="1"/>
    <col min="155" max="16384" width="9.140625" style="38"/>
  </cols>
  <sheetData>
    <row r="1" spans="1:136" ht="10.5" hidden="1" customHeight="1">
      <c r="A1" s="39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</row>
    <row r="2" spans="1:136" ht="10.5" hidden="1" customHeight="1">
      <c r="A2" s="36"/>
      <c r="I2" s="35" t="s">
        <v>158</v>
      </c>
      <c r="J2" s="35" t="s">
        <v>44</v>
      </c>
      <c r="K2" s="35"/>
      <c r="L2" s="35" t="s">
        <v>43</v>
      </c>
      <c r="M2" s="35" t="s">
        <v>159</v>
      </c>
      <c r="N2" s="35" t="s">
        <v>42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 t="s">
        <v>41</v>
      </c>
      <c r="CB2" s="35"/>
      <c r="CC2" s="35"/>
      <c r="CD2" s="35" t="s">
        <v>41</v>
      </c>
      <c r="CE2" s="35" t="s">
        <v>41</v>
      </c>
      <c r="CF2" s="35"/>
      <c r="CG2" s="35"/>
      <c r="CH2" s="35" t="s">
        <v>41</v>
      </c>
      <c r="CI2" s="35" t="s">
        <v>41</v>
      </c>
      <c r="CJ2" s="35" t="s">
        <v>41</v>
      </c>
      <c r="CK2" s="35" t="s">
        <v>41</v>
      </c>
      <c r="CL2" s="35" t="s">
        <v>41</v>
      </c>
      <c r="CM2" s="35" t="s">
        <v>41</v>
      </c>
      <c r="CN2" s="35" t="s">
        <v>41</v>
      </c>
      <c r="CO2" s="35" t="s">
        <v>41</v>
      </c>
      <c r="CP2" s="35" t="s">
        <v>41</v>
      </c>
      <c r="CQ2" s="35" t="s">
        <v>41</v>
      </c>
      <c r="CR2" s="35" t="s">
        <v>41</v>
      </c>
      <c r="CS2" s="35"/>
      <c r="CT2" s="35"/>
      <c r="CU2" s="35" t="s">
        <v>41</v>
      </c>
      <c r="CV2" s="35" t="s">
        <v>41</v>
      </c>
      <c r="CW2" s="35" t="s">
        <v>41</v>
      </c>
      <c r="CX2" s="35" t="s">
        <v>41</v>
      </c>
      <c r="CY2" s="35" t="s">
        <v>41</v>
      </c>
      <c r="CZ2" s="35" t="s">
        <v>41</v>
      </c>
      <c r="DA2" s="35" t="s">
        <v>41</v>
      </c>
      <c r="DB2" s="35" t="s">
        <v>41</v>
      </c>
      <c r="DC2" s="35" t="s">
        <v>41</v>
      </c>
      <c r="DD2" s="35" t="s">
        <v>41</v>
      </c>
      <c r="DE2" s="35" t="s">
        <v>41</v>
      </c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 t="s">
        <v>41</v>
      </c>
      <c r="EA2" s="35" t="s">
        <v>160</v>
      </c>
      <c r="EB2" s="35" t="s">
        <v>40</v>
      </c>
      <c r="EC2" s="35" t="s">
        <v>39</v>
      </c>
      <c r="ED2" s="35" t="s">
        <v>20</v>
      </c>
      <c r="EE2" s="35" t="s">
        <v>38</v>
      </c>
      <c r="EF2" s="35" t="s">
        <v>37</v>
      </c>
    </row>
    <row r="3" spans="1:136" ht="6" customHeight="1">
      <c r="A3" s="36"/>
      <c r="I3" s="35"/>
      <c r="J3" s="35"/>
      <c r="K3" s="35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34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35"/>
      <c r="EB3" s="35"/>
      <c r="EC3" s="35"/>
      <c r="ED3" s="35"/>
      <c r="EE3" s="35"/>
      <c r="EF3" s="16"/>
    </row>
    <row r="4" spans="1:136" ht="15" customHeight="1">
      <c r="A4" s="36"/>
      <c r="D4" s="288" t="s">
        <v>373</v>
      </c>
      <c r="E4" s="289"/>
      <c r="F4" s="289"/>
      <c r="G4" s="290"/>
      <c r="H4" s="10"/>
      <c r="I4" s="10"/>
      <c r="J4" s="291" t="s">
        <v>341</v>
      </c>
      <c r="K4" s="291"/>
      <c r="L4" s="291"/>
      <c r="M4" s="291"/>
      <c r="N4" s="291"/>
      <c r="O4" s="291"/>
      <c r="P4" s="33"/>
      <c r="Q4" s="10"/>
      <c r="R4" s="10"/>
      <c r="S4" s="10"/>
      <c r="T4" s="287" t="s">
        <v>551</v>
      </c>
      <c r="U4" s="178" t="s">
        <v>5053</v>
      </c>
      <c r="V4" s="287" t="s">
        <v>551</v>
      </c>
      <c r="W4" s="178" t="s">
        <v>5053</v>
      </c>
      <c r="X4" s="287" t="s">
        <v>551</v>
      </c>
      <c r="Y4" s="178" t="s">
        <v>5053</v>
      </c>
      <c r="Z4" s="287" t="s">
        <v>551</v>
      </c>
      <c r="AA4" s="178" t="s">
        <v>5053</v>
      </c>
      <c r="AB4" s="287" t="s">
        <v>551</v>
      </c>
      <c r="AC4" s="178" t="s">
        <v>5053</v>
      </c>
      <c r="AD4" s="287" t="s">
        <v>551</v>
      </c>
      <c r="AE4" s="178" t="s">
        <v>5053</v>
      </c>
      <c r="AF4" s="287" t="s">
        <v>551</v>
      </c>
      <c r="AG4" s="178"/>
      <c r="AH4" s="287" t="s">
        <v>551</v>
      </c>
      <c r="AI4" s="178"/>
      <c r="AJ4" s="287" t="s">
        <v>551</v>
      </c>
      <c r="AK4" s="178"/>
      <c r="AL4" s="287" t="s">
        <v>551</v>
      </c>
      <c r="AM4" s="178"/>
      <c r="AN4" s="287" t="s">
        <v>551</v>
      </c>
      <c r="AO4" s="178"/>
      <c r="AP4" s="287" t="s">
        <v>551</v>
      </c>
      <c r="AQ4" s="178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Y4" s="10"/>
      <c r="DZ4" s="10"/>
      <c r="EA4" s="32"/>
      <c r="EB4" s="32"/>
      <c r="EC4" s="32"/>
      <c r="ED4" s="32"/>
      <c r="EE4" s="32"/>
      <c r="EF4" s="32"/>
    </row>
    <row r="5" spans="1:136" ht="15" customHeight="1">
      <c r="D5" s="288"/>
      <c r="E5" s="289"/>
      <c r="F5" s="289"/>
      <c r="G5" s="290"/>
      <c r="J5" s="291"/>
      <c r="K5" s="291"/>
      <c r="L5" s="291"/>
      <c r="M5" s="291"/>
      <c r="N5" s="291"/>
      <c r="O5" s="291"/>
      <c r="T5" s="287"/>
      <c r="U5" s="178" t="s">
        <v>5052</v>
      </c>
      <c r="V5" s="287"/>
      <c r="W5" s="178" t="s">
        <v>5056</v>
      </c>
      <c r="X5" s="287"/>
      <c r="Y5" s="178" t="s">
        <v>5059</v>
      </c>
      <c r="Z5" s="287"/>
      <c r="AA5" s="178" t="s">
        <v>5062</v>
      </c>
      <c r="AB5" s="287"/>
      <c r="AC5" s="178" t="s">
        <v>5113</v>
      </c>
      <c r="AD5" s="287"/>
      <c r="AE5" s="178" t="s">
        <v>5126</v>
      </c>
      <c r="AF5" s="287"/>
      <c r="AG5" s="178"/>
      <c r="AH5" s="287"/>
      <c r="AI5" s="178"/>
      <c r="AJ5" s="287"/>
      <c r="AK5" s="178"/>
      <c r="AL5" s="287"/>
      <c r="AM5" s="178"/>
      <c r="AN5" s="287"/>
      <c r="AO5" s="178"/>
      <c r="AP5" s="287"/>
      <c r="AQ5" s="178"/>
    </row>
    <row r="6" spans="1:136" ht="3.75" customHeight="1">
      <c r="EA6" s="261"/>
      <c r="EB6" s="261"/>
      <c r="EC6" s="261"/>
      <c r="ED6" s="261"/>
      <c r="EE6" s="261"/>
      <c r="EF6" s="261"/>
    </row>
    <row r="7" spans="1:136" ht="18" customHeight="1">
      <c r="D7" s="252" t="s">
        <v>372</v>
      </c>
      <c r="E7" s="264" t="s">
        <v>370</v>
      </c>
      <c r="F7" s="277" t="s">
        <v>332</v>
      </c>
      <c r="G7" s="278"/>
      <c r="H7" s="256"/>
      <c r="I7" s="257" t="str">
        <f>"Отчётный период: " &amp; IF(Титульный!H10="","",Титульный!H10) &amp; ", " &amp; IF(Титульный!H9="","",Титульный!H9)</f>
        <v>Отчётный период: Июль, 2018</v>
      </c>
      <c r="J7" s="257"/>
      <c r="K7" s="257"/>
      <c r="L7" s="257"/>
      <c r="M7" s="257"/>
      <c r="N7" s="257"/>
      <c r="O7" s="257"/>
      <c r="P7" s="257"/>
      <c r="Q7" s="256"/>
      <c r="R7" s="264" t="s">
        <v>356</v>
      </c>
      <c r="S7" s="256"/>
      <c r="T7" s="257" t="s">
        <v>339</v>
      </c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65"/>
      <c r="AS7" s="295" t="s">
        <v>444</v>
      </c>
      <c r="AT7" s="295"/>
      <c r="AU7" s="295"/>
      <c r="AV7" s="295"/>
      <c r="AW7" s="295"/>
      <c r="AX7" s="295"/>
      <c r="AY7" s="266"/>
      <c r="AZ7" s="258" t="s">
        <v>345</v>
      </c>
      <c r="BA7" s="259"/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60"/>
      <c r="BM7" s="256"/>
      <c r="BN7" s="258" t="s">
        <v>410</v>
      </c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59"/>
      <c r="BZ7" s="260"/>
      <c r="CA7" s="256"/>
      <c r="CB7" s="247" t="s">
        <v>574</v>
      </c>
      <c r="CC7" s="247" t="s">
        <v>575</v>
      </c>
      <c r="CD7" s="247" t="s">
        <v>572</v>
      </c>
      <c r="CE7" s="247" t="s">
        <v>573</v>
      </c>
      <c r="CF7" s="142">
        <v>1</v>
      </c>
      <c r="CG7" s="142">
        <v>2</v>
      </c>
      <c r="CH7" s="142">
        <v>3</v>
      </c>
      <c r="CI7" s="183">
        <v>4</v>
      </c>
      <c r="CJ7" s="142">
        <v>5</v>
      </c>
      <c r="CK7" s="142">
        <v>6</v>
      </c>
      <c r="CL7" s="142">
        <v>7</v>
      </c>
      <c r="CM7" s="142">
        <v>8</v>
      </c>
      <c r="CN7" s="142">
        <v>9</v>
      </c>
      <c r="CO7" s="142">
        <v>10</v>
      </c>
      <c r="CP7" s="142">
        <v>11</v>
      </c>
      <c r="CQ7" s="142">
        <v>12</v>
      </c>
      <c r="CR7" s="142">
        <v>13</v>
      </c>
      <c r="CS7" s="142">
        <v>1</v>
      </c>
      <c r="CT7" s="142">
        <v>2</v>
      </c>
      <c r="CU7" s="142">
        <v>3</v>
      </c>
      <c r="CV7" s="183">
        <v>4</v>
      </c>
      <c r="CW7" s="142">
        <v>5</v>
      </c>
      <c r="CX7" s="142">
        <v>6</v>
      </c>
      <c r="CY7" s="142">
        <v>7</v>
      </c>
      <c r="CZ7" s="142">
        <v>8</v>
      </c>
      <c r="DA7" s="142">
        <v>9</v>
      </c>
      <c r="DB7" s="142">
        <v>10</v>
      </c>
      <c r="DC7" s="142">
        <v>11</v>
      </c>
      <c r="DD7" s="142">
        <v>12</v>
      </c>
      <c r="DE7" s="142">
        <v>13</v>
      </c>
      <c r="DF7" s="252"/>
      <c r="DG7" s="247" t="s">
        <v>552</v>
      </c>
      <c r="DH7" s="247" t="s">
        <v>553</v>
      </c>
      <c r="DI7" s="247" t="s">
        <v>576</v>
      </c>
      <c r="DJ7" s="247" t="s">
        <v>577</v>
      </c>
      <c r="DK7" s="292"/>
      <c r="DL7" s="142" t="s">
        <v>554</v>
      </c>
      <c r="DM7" s="142">
        <v>1</v>
      </c>
      <c r="DN7" s="142">
        <v>2</v>
      </c>
      <c r="DO7" s="142">
        <v>3</v>
      </c>
      <c r="DP7" s="183">
        <v>4</v>
      </c>
      <c r="DQ7" s="142">
        <v>5</v>
      </c>
      <c r="DR7" s="142">
        <v>6</v>
      </c>
      <c r="DS7" s="142">
        <v>7</v>
      </c>
      <c r="DT7" s="142">
        <v>8</v>
      </c>
      <c r="DU7" s="142">
        <v>9</v>
      </c>
      <c r="DV7" s="142">
        <v>10</v>
      </c>
      <c r="DW7" s="142">
        <v>11</v>
      </c>
      <c r="DX7" s="142">
        <v>12</v>
      </c>
      <c r="DY7" s="296"/>
      <c r="DZ7" s="256"/>
    </row>
    <row r="8" spans="1:136" ht="18" customHeight="1">
      <c r="D8" s="273"/>
      <c r="E8" s="256"/>
      <c r="F8" s="279"/>
      <c r="G8" s="280"/>
      <c r="H8" s="256"/>
      <c r="I8" s="257"/>
      <c r="J8" s="257"/>
      <c r="K8" s="257"/>
      <c r="L8" s="257"/>
      <c r="M8" s="257"/>
      <c r="N8" s="257"/>
      <c r="O8" s="257"/>
      <c r="P8" s="257"/>
      <c r="Q8" s="256"/>
      <c r="R8" s="256"/>
      <c r="S8" s="256"/>
      <c r="T8" s="257" t="s">
        <v>165</v>
      </c>
      <c r="U8" s="257"/>
      <c r="V8" s="257" t="s">
        <v>7</v>
      </c>
      <c r="W8" s="257"/>
      <c r="X8" s="257" t="s">
        <v>8</v>
      </c>
      <c r="Y8" s="257"/>
      <c r="Z8" s="257" t="s">
        <v>9</v>
      </c>
      <c r="AA8" s="257"/>
      <c r="AB8" s="257" t="s">
        <v>10</v>
      </c>
      <c r="AC8" s="257"/>
      <c r="AD8" s="257" t="s">
        <v>11</v>
      </c>
      <c r="AE8" s="257"/>
      <c r="AF8" s="257" t="s">
        <v>12</v>
      </c>
      <c r="AG8" s="257"/>
      <c r="AH8" s="257" t="s">
        <v>13</v>
      </c>
      <c r="AI8" s="257"/>
      <c r="AJ8" s="257" t="s">
        <v>14</v>
      </c>
      <c r="AK8" s="257"/>
      <c r="AL8" s="257" t="s">
        <v>15</v>
      </c>
      <c r="AM8" s="257"/>
      <c r="AN8" s="257" t="s">
        <v>16</v>
      </c>
      <c r="AO8" s="257"/>
      <c r="AP8" s="257" t="s">
        <v>17</v>
      </c>
      <c r="AQ8" s="257"/>
      <c r="AR8" s="256"/>
      <c r="AS8" s="284" t="s">
        <v>409</v>
      </c>
      <c r="AT8" s="262" t="s">
        <v>342</v>
      </c>
      <c r="AU8" s="263"/>
      <c r="AV8" s="284" t="s">
        <v>409</v>
      </c>
      <c r="AW8" s="262" t="s">
        <v>344</v>
      </c>
      <c r="AX8" s="263"/>
      <c r="AY8" s="256"/>
      <c r="AZ8" s="8" t="s">
        <v>165</v>
      </c>
      <c r="BA8" s="8" t="s">
        <v>7</v>
      </c>
      <c r="BB8" s="8" t="s">
        <v>8</v>
      </c>
      <c r="BC8" s="8" t="s">
        <v>9</v>
      </c>
      <c r="BD8" s="8" t="s">
        <v>10</v>
      </c>
      <c r="BE8" s="8" t="s">
        <v>11</v>
      </c>
      <c r="BF8" s="8" t="s">
        <v>12</v>
      </c>
      <c r="BG8" s="8" t="s">
        <v>13</v>
      </c>
      <c r="BH8" s="8" t="s">
        <v>14</v>
      </c>
      <c r="BI8" s="8" t="s">
        <v>15</v>
      </c>
      <c r="BJ8" s="8" t="s">
        <v>16</v>
      </c>
      <c r="BK8" s="8" t="s">
        <v>17</v>
      </c>
      <c r="BL8" s="8" t="s">
        <v>181</v>
      </c>
      <c r="BM8" s="256"/>
      <c r="BN8" s="8" t="s">
        <v>165</v>
      </c>
      <c r="BO8" s="8" t="s">
        <v>7</v>
      </c>
      <c r="BP8" s="8" t="s">
        <v>8</v>
      </c>
      <c r="BQ8" s="8" t="s">
        <v>9</v>
      </c>
      <c r="BR8" s="8" t="s">
        <v>10</v>
      </c>
      <c r="BS8" s="8" t="s">
        <v>11</v>
      </c>
      <c r="BT8" s="8" t="s">
        <v>12</v>
      </c>
      <c r="BU8" s="8" t="s">
        <v>13</v>
      </c>
      <c r="BV8" s="8" t="s">
        <v>14</v>
      </c>
      <c r="BW8" s="8" t="s">
        <v>15</v>
      </c>
      <c r="BX8" s="8" t="s">
        <v>16</v>
      </c>
      <c r="BY8" s="8" t="s">
        <v>17</v>
      </c>
      <c r="BZ8" s="8" t="s">
        <v>181</v>
      </c>
      <c r="CA8" s="256"/>
      <c r="CB8" s="248"/>
      <c r="CC8" s="248"/>
      <c r="CD8" s="248"/>
      <c r="CE8" s="248"/>
      <c r="CF8" s="252" t="s">
        <v>559</v>
      </c>
      <c r="CG8" s="252" t="s">
        <v>560</v>
      </c>
      <c r="CH8" s="252" t="s">
        <v>561</v>
      </c>
      <c r="CI8" s="252" t="s">
        <v>562</v>
      </c>
      <c r="CJ8" s="252" t="s">
        <v>563</v>
      </c>
      <c r="CK8" s="252" t="s">
        <v>564</v>
      </c>
      <c r="CL8" s="252" t="s">
        <v>565</v>
      </c>
      <c r="CM8" s="252" t="s">
        <v>566</v>
      </c>
      <c r="CN8" s="252" t="s">
        <v>567</v>
      </c>
      <c r="CO8" s="252" t="s">
        <v>568</v>
      </c>
      <c r="CP8" s="252" t="s">
        <v>569</v>
      </c>
      <c r="CQ8" s="252" t="s">
        <v>570</v>
      </c>
      <c r="CR8" s="252" t="s">
        <v>571</v>
      </c>
      <c r="CS8" s="252" t="s">
        <v>431</v>
      </c>
      <c r="CT8" s="252" t="s">
        <v>433</v>
      </c>
      <c r="CU8" s="252" t="s">
        <v>434</v>
      </c>
      <c r="CV8" s="252" t="s">
        <v>435</v>
      </c>
      <c r="CW8" s="252" t="s">
        <v>436</v>
      </c>
      <c r="CX8" s="252" t="s">
        <v>437</v>
      </c>
      <c r="CY8" s="252" t="s">
        <v>438</v>
      </c>
      <c r="CZ8" s="252" t="s">
        <v>439</v>
      </c>
      <c r="DA8" s="252" t="s">
        <v>440</v>
      </c>
      <c r="DB8" s="252" t="s">
        <v>441</v>
      </c>
      <c r="DC8" s="252" t="s">
        <v>442</v>
      </c>
      <c r="DD8" s="252" t="s">
        <v>443</v>
      </c>
      <c r="DE8" s="252" t="s">
        <v>432</v>
      </c>
      <c r="DF8" s="273"/>
      <c r="DG8" s="248"/>
      <c r="DH8" s="248"/>
      <c r="DI8" s="248"/>
      <c r="DJ8" s="248"/>
      <c r="DK8" s="293"/>
      <c r="DL8" s="142" t="s">
        <v>555</v>
      </c>
      <c r="DM8" s="179" t="str">
        <f t="shared" ref="DM8:DX8" si="0">IF(MONTH_SEQUENCE&gt;DM7,"Y","")</f>
        <v>Y</v>
      </c>
      <c r="DN8" s="179" t="str">
        <f t="shared" si="0"/>
        <v>Y</v>
      </c>
      <c r="DO8" s="179" t="str">
        <f t="shared" si="0"/>
        <v>Y</v>
      </c>
      <c r="DP8" s="179" t="str">
        <f t="shared" si="0"/>
        <v>Y</v>
      </c>
      <c r="DQ8" s="179" t="str">
        <f t="shared" si="0"/>
        <v>Y</v>
      </c>
      <c r="DR8" s="179" t="str">
        <f t="shared" si="0"/>
        <v>Y</v>
      </c>
      <c r="DS8" s="179" t="str">
        <f t="shared" si="0"/>
        <v/>
      </c>
      <c r="DT8" s="179" t="str">
        <f t="shared" si="0"/>
        <v/>
      </c>
      <c r="DU8" s="179" t="str">
        <f t="shared" si="0"/>
        <v/>
      </c>
      <c r="DV8" s="179" t="str">
        <f t="shared" si="0"/>
        <v/>
      </c>
      <c r="DW8" s="179" t="str">
        <f t="shared" si="0"/>
        <v/>
      </c>
      <c r="DX8" s="179" t="str">
        <f t="shared" si="0"/>
        <v/>
      </c>
      <c r="DY8" s="297"/>
      <c r="DZ8" s="256"/>
    </row>
    <row r="9" spans="1:136" ht="18" customHeight="1">
      <c r="D9" s="273"/>
      <c r="E9" s="256"/>
      <c r="F9" s="279"/>
      <c r="G9" s="280"/>
      <c r="H9" s="256"/>
      <c r="I9" s="256" t="s">
        <v>337</v>
      </c>
      <c r="J9" s="256"/>
      <c r="K9" s="256"/>
      <c r="L9" s="256"/>
      <c r="M9" s="256" t="s">
        <v>340</v>
      </c>
      <c r="N9" s="256"/>
      <c r="O9" s="256"/>
      <c r="P9" s="256"/>
      <c r="Q9" s="256"/>
      <c r="R9" s="256"/>
      <c r="S9" s="256"/>
      <c r="T9" s="249" t="s">
        <v>337</v>
      </c>
      <c r="U9" s="249" t="s">
        <v>340</v>
      </c>
      <c r="V9" s="249" t="s">
        <v>337</v>
      </c>
      <c r="W9" s="249" t="s">
        <v>340</v>
      </c>
      <c r="X9" s="249" t="s">
        <v>337</v>
      </c>
      <c r="Y9" s="249" t="s">
        <v>340</v>
      </c>
      <c r="Z9" s="249" t="s">
        <v>337</v>
      </c>
      <c r="AA9" s="249" t="s">
        <v>340</v>
      </c>
      <c r="AB9" s="249" t="s">
        <v>337</v>
      </c>
      <c r="AC9" s="249" t="s">
        <v>340</v>
      </c>
      <c r="AD9" s="249" t="s">
        <v>337</v>
      </c>
      <c r="AE9" s="249" t="s">
        <v>340</v>
      </c>
      <c r="AF9" s="249" t="s">
        <v>337</v>
      </c>
      <c r="AG9" s="249" t="s">
        <v>340</v>
      </c>
      <c r="AH9" s="249" t="s">
        <v>337</v>
      </c>
      <c r="AI9" s="249" t="s">
        <v>340</v>
      </c>
      <c r="AJ9" s="249" t="s">
        <v>337</v>
      </c>
      <c r="AK9" s="249" t="s">
        <v>340</v>
      </c>
      <c r="AL9" s="249" t="s">
        <v>337</v>
      </c>
      <c r="AM9" s="249" t="s">
        <v>340</v>
      </c>
      <c r="AN9" s="249" t="s">
        <v>337</v>
      </c>
      <c r="AO9" s="249" t="s">
        <v>340</v>
      </c>
      <c r="AP9" s="249" t="s">
        <v>337</v>
      </c>
      <c r="AQ9" s="249" t="s">
        <v>340</v>
      </c>
      <c r="AR9" s="256"/>
      <c r="AS9" s="285"/>
      <c r="AT9" s="264" t="s">
        <v>428</v>
      </c>
      <c r="AU9" s="256"/>
      <c r="AV9" s="285"/>
      <c r="AW9" s="264" t="s">
        <v>428</v>
      </c>
      <c r="AX9" s="256"/>
      <c r="AY9" s="256"/>
      <c r="AZ9" s="247" t="s">
        <v>343</v>
      </c>
      <c r="BA9" s="247" t="s">
        <v>343</v>
      </c>
      <c r="BB9" s="247" t="s">
        <v>343</v>
      </c>
      <c r="BC9" s="247" t="s">
        <v>343</v>
      </c>
      <c r="BD9" s="247" t="s">
        <v>343</v>
      </c>
      <c r="BE9" s="247" t="s">
        <v>343</v>
      </c>
      <c r="BF9" s="247" t="s">
        <v>343</v>
      </c>
      <c r="BG9" s="247" t="s">
        <v>343</v>
      </c>
      <c r="BH9" s="247" t="s">
        <v>343</v>
      </c>
      <c r="BI9" s="247" t="s">
        <v>343</v>
      </c>
      <c r="BJ9" s="247" t="s">
        <v>343</v>
      </c>
      <c r="BK9" s="247" t="s">
        <v>343</v>
      </c>
      <c r="BL9" s="247" t="s">
        <v>343</v>
      </c>
      <c r="BM9" s="256"/>
      <c r="BN9" s="247" t="s">
        <v>346</v>
      </c>
      <c r="BO9" s="247" t="s">
        <v>346</v>
      </c>
      <c r="BP9" s="247" t="s">
        <v>346</v>
      </c>
      <c r="BQ9" s="247" t="s">
        <v>346</v>
      </c>
      <c r="BR9" s="247" t="s">
        <v>346</v>
      </c>
      <c r="BS9" s="247" t="s">
        <v>346</v>
      </c>
      <c r="BT9" s="247" t="s">
        <v>346</v>
      </c>
      <c r="BU9" s="247" t="s">
        <v>346</v>
      </c>
      <c r="BV9" s="247" t="s">
        <v>346</v>
      </c>
      <c r="BW9" s="247" t="s">
        <v>346</v>
      </c>
      <c r="BX9" s="247" t="s">
        <v>346</v>
      </c>
      <c r="BY9" s="247" t="s">
        <v>346</v>
      </c>
      <c r="BZ9" s="247" t="s">
        <v>346</v>
      </c>
      <c r="CA9" s="256"/>
      <c r="CB9" s="249" t="s">
        <v>337</v>
      </c>
      <c r="CC9" s="249" t="s">
        <v>340</v>
      </c>
      <c r="CD9" s="249" t="s">
        <v>337</v>
      </c>
      <c r="CE9" s="249" t="s">
        <v>340</v>
      </c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73"/>
      <c r="DG9" s="249" t="s">
        <v>337</v>
      </c>
      <c r="DH9" s="249" t="s">
        <v>340</v>
      </c>
      <c r="DI9" s="249" t="s">
        <v>337</v>
      </c>
      <c r="DJ9" s="249" t="s">
        <v>340</v>
      </c>
      <c r="DK9" s="293"/>
      <c r="DL9" s="142" t="s">
        <v>556</v>
      </c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297"/>
      <c r="DZ9" s="256"/>
    </row>
    <row r="10" spans="1:136" ht="18" customHeight="1">
      <c r="D10" s="273"/>
      <c r="E10" s="256"/>
      <c r="F10" s="279"/>
      <c r="G10" s="280"/>
      <c r="H10" s="256"/>
      <c r="I10" s="256" t="s">
        <v>36</v>
      </c>
      <c r="J10" s="256" t="s">
        <v>35</v>
      </c>
      <c r="K10" s="256"/>
      <c r="L10" s="256"/>
      <c r="M10" s="256" t="s">
        <v>36</v>
      </c>
      <c r="N10" s="256" t="s">
        <v>35</v>
      </c>
      <c r="O10" s="256"/>
      <c r="P10" s="256"/>
      <c r="Q10" s="256"/>
      <c r="R10" s="256"/>
      <c r="S10" s="256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6"/>
      <c r="AS10" s="285"/>
      <c r="AT10" s="256"/>
      <c r="AU10" s="256"/>
      <c r="AV10" s="285"/>
      <c r="AW10" s="256"/>
      <c r="AX10" s="256"/>
      <c r="AY10" s="256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6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6"/>
      <c r="CB10" s="250"/>
      <c r="CC10" s="250"/>
      <c r="CD10" s="250"/>
      <c r="CE10" s="250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73"/>
      <c r="DG10" s="250"/>
      <c r="DH10" s="250"/>
      <c r="DI10" s="250"/>
      <c r="DJ10" s="250"/>
      <c r="DK10" s="293"/>
      <c r="DL10" s="142" t="s">
        <v>557</v>
      </c>
      <c r="DM10" s="179" t="str">
        <f>IF(OR(RPT_STATUS_JAN="Принят",RPT_STATUS_JAN="На рассмотрении"),"Y","")</f>
        <v>Y</v>
      </c>
      <c r="DN10" s="179" t="str">
        <f>IF(OR(RPT_STATUS_FEB="Принят",RPT_STATUS_FEB="На рассмотрении"),"Y","")</f>
        <v>Y</v>
      </c>
      <c r="DO10" s="179" t="str">
        <f>IF(OR(RPT_STATUS_MAR="Принят",RPT_STATUS_MAR="На рассмотрении"),"Y","")</f>
        <v>Y</v>
      </c>
      <c r="DP10" s="179" t="str">
        <f>IF(OR(RPT_STATUS_APR="Принят",RPT_STATUS_APR="На рассмотрении"),"Y","")</f>
        <v>Y</v>
      </c>
      <c r="DQ10" s="179" t="str">
        <f>IF(OR(RPT_STATUS_MAY="Принят",RPT_STATUS_MAY="На рассмотрении"),"Y","")</f>
        <v>Y</v>
      </c>
      <c r="DR10" s="179" t="str">
        <f>IF(OR(RPT_STATUS_JUN="Принят",RPT_STATUS_JUN="На рассмотрении"),"Y","")</f>
        <v>Y</v>
      </c>
      <c r="DS10" s="179" t="str">
        <f>IF(OR(RPT_STATUS_JUL="Принят",RPT_STATUS_JUL="На рассмотрении"),"Y","")</f>
        <v/>
      </c>
      <c r="DT10" s="179" t="str">
        <f>IF(OR(RPT_STATUS_AUG="Принят",RPT_STATUS_AUG="На рассмотрении"),"Y","")</f>
        <v/>
      </c>
      <c r="DU10" s="179" t="str">
        <f>IF(OR(RPT_STATUS_SEP="Принят",RPT_STATUS_SEP="На рассмотрении"),"Y","")</f>
        <v/>
      </c>
      <c r="DV10" s="179" t="str">
        <f>IF(OR(RPT_STATUS_OCT="Принят",RPT_STATUS_OCT="На рассмотрении"),"Y","")</f>
        <v/>
      </c>
      <c r="DW10" s="179" t="str">
        <f>IF(OR(RPT_STATUS_NOV="Принят",RPT_STATUS_NOV="На рассмотрении"),"Y","")</f>
        <v/>
      </c>
      <c r="DX10" s="179" t="str">
        <f>IF(OR(RPT_STATUS_DEC="Принят",RPT_STATUS_DEC="На рассмотрении"),"Y","")</f>
        <v/>
      </c>
      <c r="DY10" s="297"/>
      <c r="DZ10" s="256"/>
    </row>
    <row r="11" spans="1:136" ht="41.25" customHeight="1">
      <c r="D11" s="274"/>
      <c r="E11" s="256"/>
      <c r="F11" s="281"/>
      <c r="G11" s="282"/>
      <c r="H11" s="256"/>
      <c r="I11" s="256"/>
      <c r="J11" s="42" t="s">
        <v>305</v>
      </c>
      <c r="K11" s="42" t="s">
        <v>336</v>
      </c>
      <c r="L11" s="42" t="s">
        <v>338</v>
      </c>
      <c r="M11" s="256"/>
      <c r="N11" s="42" t="s">
        <v>305</v>
      </c>
      <c r="O11" s="42" t="s">
        <v>336</v>
      </c>
      <c r="P11" s="42" t="s">
        <v>338</v>
      </c>
      <c r="Q11" s="256"/>
      <c r="R11" s="256"/>
      <c r="S11" s="256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6"/>
      <c r="AS11" s="286"/>
      <c r="AT11" s="142" t="s">
        <v>427</v>
      </c>
      <c r="AU11" s="142" t="s">
        <v>430</v>
      </c>
      <c r="AV11" s="286"/>
      <c r="AW11" s="142" t="s">
        <v>427</v>
      </c>
      <c r="AX11" s="142" t="s">
        <v>430</v>
      </c>
      <c r="AY11" s="256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6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6"/>
      <c r="CB11" s="251"/>
      <c r="CC11" s="251"/>
      <c r="CD11" s="251"/>
      <c r="CE11" s="251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74"/>
      <c r="DG11" s="251"/>
      <c r="DH11" s="251"/>
      <c r="DI11" s="251"/>
      <c r="DJ11" s="251"/>
      <c r="DK11" s="294"/>
      <c r="DL11" s="142" t="s">
        <v>558</v>
      </c>
      <c r="DM11" s="187" t="str">
        <f>IF(DM10="Y","OK",IF(DM8=DM10,"OK",IF(DM9="N","OK","ALARM")))</f>
        <v>OK</v>
      </c>
      <c r="DN11" s="187" t="str">
        <f t="shared" ref="DN11:DX11" si="1">IF(DN10="Y","OK",IF(DN8=DN10,"OK",IF(DN9="N","OK","ALARM")))</f>
        <v>OK</v>
      </c>
      <c r="DO11" s="187" t="str">
        <f t="shared" si="1"/>
        <v>OK</v>
      </c>
      <c r="DP11" s="187" t="str">
        <f t="shared" si="1"/>
        <v>OK</v>
      </c>
      <c r="DQ11" s="187" t="str">
        <f t="shared" si="1"/>
        <v>OK</v>
      </c>
      <c r="DR11" s="187" t="str">
        <f t="shared" si="1"/>
        <v>OK</v>
      </c>
      <c r="DS11" s="187" t="str">
        <f t="shared" si="1"/>
        <v>OK</v>
      </c>
      <c r="DT11" s="187" t="str">
        <f t="shared" si="1"/>
        <v>OK</v>
      </c>
      <c r="DU11" s="187" t="str">
        <f t="shared" si="1"/>
        <v>OK</v>
      </c>
      <c r="DV11" s="187" t="str">
        <f t="shared" si="1"/>
        <v>OK</v>
      </c>
      <c r="DW11" s="187" t="str">
        <f t="shared" si="1"/>
        <v>OK</v>
      </c>
      <c r="DX11" s="187" t="str">
        <f t="shared" si="1"/>
        <v>OK</v>
      </c>
      <c r="DY11" s="298"/>
      <c r="DZ11" s="256"/>
    </row>
    <row r="12" spans="1:136" ht="9" customHeight="1"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</row>
    <row r="13" spans="1:136" ht="9" hidden="1" customHeight="1">
      <c r="D13" s="29"/>
      <c r="E13" s="29"/>
      <c r="F13" s="29"/>
      <c r="G13" s="29"/>
      <c r="H13" s="30"/>
      <c r="I13" s="29"/>
      <c r="J13" s="29"/>
      <c r="K13" s="29"/>
      <c r="L13" s="29"/>
      <c r="M13" s="29"/>
      <c r="N13" s="29"/>
      <c r="O13" s="29"/>
      <c r="P13" s="29"/>
      <c r="Q13" s="30"/>
      <c r="R13" s="29"/>
      <c r="S13" s="30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30"/>
      <c r="AS13" s="29"/>
      <c r="AT13" s="29"/>
      <c r="AU13" s="29"/>
      <c r="AV13" s="29"/>
      <c r="AW13" s="29"/>
      <c r="AX13" s="29"/>
      <c r="AY13" s="30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30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</row>
    <row r="14" spans="1:136" ht="12" hidden="1" customHeight="1">
      <c r="D14" s="149"/>
      <c r="E14" s="150"/>
      <c r="F14" s="150"/>
      <c r="G14" s="150"/>
      <c r="H14" s="3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</row>
    <row r="15" spans="1:136" s="28" customFormat="1" ht="18" customHeight="1">
      <c r="D15" s="275" t="s">
        <v>374</v>
      </c>
      <c r="E15" s="152" t="s">
        <v>358</v>
      </c>
      <c r="F15" s="153" t="s">
        <v>334</v>
      </c>
      <c r="G15" s="138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19"/>
      <c r="EA15" s="27"/>
    </row>
    <row r="16" spans="1:136" s="28" customFormat="1" ht="18" customHeight="1">
      <c r="D16" s="275"/>
      <c r="E16" s="148" t="s">
        <v>357</v>
      </c>
      <c r="F16" s="143" t="s">
        <v>325</v>
      </c>
      <c r="G16" s="12"/>
      <c r="H16" s="40"/>
      <c r="I16" s="26">
        <f>J16+K16+L16</f>
        <v>0</v>
      </c>
      <c r="J16" s="25"/>
      <c r="K16" s="25"/>
      <c r="L16" s="25"/>
      <c r="M16" s="24">
        <f>N16+O16+P16</f>
        <v>0</v>
      </c>
      <c r="N16" s="23"/>
      <c r="O16" s="23"/>
      <c r="P16" s="23"/>
      <c r="Q16" s="40"/>
      <c r="R16" s="147"/>
      <c r="S16" s="40"/>
      <c r="T16" s="169"/>
      <c r="U16" s="170"/>
      <c r="V16" s="169"/>
      <c r="W16" s="170"/>
      <c r="X16" s="169"/>
      <c r="Y16" s="170"/>
      <c r="Z16" s="169"/>
      <c r="AA16" s="170"/>
      <c r="AB16" s="169"/>
      <c r="AC16" s="170"/>
      <c r="AD16" s="169"/>
      <c r="AE16" s="170"/>
      <c r="AF16" s="169"/>
      <c r="AG16" s="170"/>
      <c r="AH16" s="169"/>
      <c r="AI16" s="170"/>
      <c r="AJ16" s="169"/>
      <c r="AK16" s="170"/>
      <c r="AL16" s="169"/>
      <c r="AM16" s="170"/>
      <c r="AN16" s="169"/>
      <c r="AO16" s="170"/>
      <c r="AP16" s="169"/>
      <c r="AQ16" s="170"/>
      <c r="AR16" s="40"/>
      <c r="AS16" s="9"/>
      <c r="AT16" s="9"/>
      <c r="AU16" s="9"/>
      <c r="AV16" s="9"/>
      <c r="AW16" s="9"/>
      <c r="AX16" s="9"/>
      <c r="AY16" s="40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40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</row>
    <row r="17" spans="4:130" s="28" customFormat="1" ht="18" customHeight="1">
      <c r="D17" s="275"/>
      <c r="E17" s="148" t="s">
        <v>359</v>
      </c>
      <c r="F17" s="143" t="s">
        <v>34</v>
      </c>
      <c r="G17" s="12"/>
      <c r="H17" s="40"/>
      <c r="I17" s="26">
        <f>J17+K17+L17</f>
        <v>0</v>
      </c>
      <c r="J17" s="26">
        <f>SUM(J20:J21)</f>
        <v>0</v>
      </c>
      <c r="K17" s="26">
        <f>SUM(K20:K21)</f>
        <v>0</v>
      </c>
      <c r="L17" s="26">
        <f>SUM(L20:L21)</f>
        <v>0</v>
      </c>
      <c r="M17" s="24">
        <f>N17+O17+P17</f>
        <v>0</v>
      </c>
      <c r="N17" s="24">
        <f>SUM(N20:N21)</f>
        <v>0</v>
      </c>
      <c r="O17" s="24">
        <f>SUM(O20:O21)</f>
        <v>0</v>
      </c>
      <c r="P17" s="24">
        <f>SUM(P20:P21)</f>
        <v>0</v>
      </c>
      <c r="Q17" s="40"/>
      <c r="R17" s="147"/>
      <c r="S17" s="40"/>
      <c r="T17" s="169"/>
      <c r="U17" s="170"/>
      <c r="V17" s="169"/>
      <c r="W17" s="170"/>
      <c r="X17" s="169"/>
      <c r="Y17" s="170"/>
      <c r="Z17" s="169"/>
      <c r="AA17" s="170"/>
      <c r="AB17" s="169"/>
      <c r="AC17" s="170"/>
      <c r="AD17" s="169"/>
      <c r="AE17" s="170"/>
      <c r="AF17" s="169"/>
      <c r="AG17" s="170"/>
      <c r="AH17" s="169"/>
      <c r="AI17" s="170"/>
      <c r="AJ17" s="169"/>
      <c r="AK17" s="170"/>
      <c r="AL17" s="169"/>
      <c r="AM17" s="170"/>
      <c r="AN17" s="169"/>
      <c r="AO17" s="170"/>
      <c r="AP17" s="169"/>
      <c r="AQ17" s="170"/>
      <c r="AR17" s="40"/>
      <c r="AS17" s="9"/>
      <c r="AT17" s="9"/>
      <c r="AU17" s="9"/>
      <c r="AV17" s="9"/>
      <c r="AW17" s="9"/>
      <c r="AX17" s="9"/>
      <c r="AY17" s="40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40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</row>
    <row r="18" spans="4:130" s="28" customFormat="1" ht="3" hidden="1" customHeight="1">
      <c r="D18" s="275"/>
      <c r="E18" s="148"/>
      <c r="F18" s="11"/>
      <c r="G18" s="12"/>
      <c r="H18" s="30"/>
      <c r="I18" s="22"/>
      <c r="J18" s="22"/>
      <c r="K18" s="22"/>
      <c r="L18" s="22"/>
      <c r="M18" s="21"/>
      <c r="N18" s="21"/>
      <c r="O18" s="21"/>
      <c r="P18" s="21"/>
      <c r="Q18" s="40"/>
      <c r="R18" s="40"/>
      <c r="S18" s="40"/>
      <c r="T18" s="169"/>
      <c r="U18" s="170"/>
      <c r="V18" s="169"/>
      <c r="W18" s="170"/>
      <c r="X18" s="169"/>
      <c r="Y18" s="170"/>
      <c r="Z18" s="169"/>
      <c r="AA18" s="170"/>
      <c r="AB18" s="169"/>
      <c r="AC18" s="170"/>
      <c r="AD18" s="169"/>
      <c r="AE18" s="170"/>
      <c r="AF18" s="169"/>
      <c r="AG18" s="170"/>
      <c r="AH18" s="169"/>
      <c r="AI18" s="170"/>
      <c r="AJ18" s="169"/>
      <c r="AK18" s="170"/>
      <c r="AL18" s="169"/>
      <c r="AM18" s="170"/>
      <c r="AN18" s="169"/>
      <c r="AO18" s="170"/>
      <c r="AP18" s="169"/>
      <c r="AQ18" s="17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</row>
    <row r="19" spans="4:130" s="28" customFormat="1" ht="3" hidden="1" customHeight="1">
      <c r="D19" s="275"/>
      <c r="E19" s="148"/>
      <c r="F19" s="11"/>
      <c r="G19" s="12"/>
      <c r="H19" s="30"/>
      <c r="I19" s="22"/>
      <c r="J19" s="22"/>
      <c r="K19" s="22"/>
      <c r="L19" s="22"/>
      <c r="M19" s="21"/>
      <c r="N19" s="21"/>
      <c r="O19" s="21"/>
      <c r="P19" s="21"/>
      <c r="Q19" s="40"/>
      <c r="R19" s="40"/>
      <c r="S19" s="40"/>
      <c r="T19" s="169"/>
      <c r="U19" s="170"/>
      <c r="V19" s="169"/>
      <c r="W19" s="170"/>
      <c r="X19" s="169"/>
      <c r="Y19" s="170"/>
      <c r="Z19" s="169"/>
      <c r="AA19" s="170"/>
      <c r="AB19" s="169"/>
      <c r="AC19" s="170"/>
      <c r="AD19" s="169"/>
      <c r="AE19" s="170"/>
      <c r="AF19" s="169"/>
      <c r="AG19" s="170"/>
      <c r="AH19" s="169"/>
      <c r="AI19" s="170"/>
      <c r="AJ19" s="169"/>
      <c r="AK19" s="170"/>
      <c r="AL19" s="169"/>
      <c r="AM19" s="170"/>
      <c r="AN19" s="169"/>
      <c r="AO19" s="170"/>
      <c r="AP19" s="169"/>
      <c r="AQ19" s="17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</row>
    <row r="20" spans="4:130" s="28" customFormat="1" ht="18" customHeight="1">
      <c r="D20" s="275"/>
      <c r="E20" s="148" t="s">
        <v>360</v>
      </c>
      <c r="F20" s="11" t="s">
        <v>33</v>
      </c>
      <c r="G20" s="12"/>
      <c r="H20" s="40"/>
      <c r="I20" s="26">
        <f>J20+K20+L20</f>
        <v>0</v>
      </c>
      <c r="J20" s="25"/>
      <c r="K20" s="25"/>
      <c r="L20" s="25"/>
      <c r="M20" s="24">
        <f>N20+O20+P20</f>
        <v>0</v>
      </c>
      <c r="N20" s="23"/>
      <c r="O20" s="23"/>
      <c r="P20" s="23"/>
      <c r="Q20" s="40"/>
      <c r="R20" s="147"/>
      <c r="S20" s="40"/>
      <c r="T20" s="169"/>
      <c r="U20" s="170"/>
      <c r="V20" s="169"/>
      <c r="W20" s="170"/>
      <c r="X20" s="169"/>
      <c r="Y20" s="170"/>
      <c r="Z20" s="169"/>
      <c r="AA20" s="170"/>
      <c r="AB20" s="169"/>
      <c r="AC20" s="170"/>
      <c r="AD20" s="169"/>
      <c r="AE20" s="170"/>
      <c r="AF20" s="169"/>
      <c r="AG20" s="170"/>
      <c r="AH20" s="169"/>
      <c r="AI20" s="170"/>
      <c r="AJ20" s="169"/>
      <c r="AK20" s="170"/>
      <c r="AL20" s="169"/>
      <c r="AM20" s="170"/>
      <c r="AN20" s="169"/>
      <c r="AO20" s="170"/>
      <c r="AP20" s="169"/>
      <c r="AQ20" s="170"/>
      <c r="AR20" s="40"/>
      <c r="AS20" s="9"/>
      <c r="AT20" s="9"/>
      <c r="AU20" s="9"/>
      <c r="AV20" s="9"/>
      <c r="AW20" s="9"/>
      <c r="AX20" s="9"/>
      <c r="AY20" s="40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40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</row>
    <row r="21" spans="4:130" s="28" customFormat="1" ht="18" customHeight="1">
      <c r="D21" s="275"/>
      <c r="E21" s="148" t="s">
        <v>361</v>
      </c>
      <c r="F21" s="11" t="s">
        <v>32</v>
      </c>
      <c r="G21" s="12"/>
      <c r="H21" s="40"/>
      <c r="I21" s="26">
        <f>J21+K21+L21</f>
        <v>0</v>
      </c>
      <c r="J21" s="25"/>
      <c r="K21" s="25"/>
      <c r="L21" s="25"/>
      <c r="M21" s="24">
        <f>N21+O21+P21</f>
        <v>0</v>
      </c>
      <c r="N21" s="23"/>
      <c r="O21" s="23"/>
      <c r="P21" s="23"/>
      <c r="Q21" s="40"/>
      <c r="R21" s="147"/>
      <c r="S21" s="40"/>
      <c r="T21" s="169"/>
      <c r="U21" s="170"/>
      <c r="V21" s="169"/>
      <c r="W21" s="170"/>
      <c r="X21" s="169"/>
      <c r="Y21" s="170"/>
      <c r="Z21" s="169"/>
      <c r="AA21" s="170"/>
      <c r="AB21" s="169"/>
      <c r="AC21" s="170"/>
      <c r="AD21" s="169"/>
      <c r="AE21" s="170"/>
      <c r="AF21" s="169"/>
      <c r="AG21" s="170"/>
      <c r="AH21" s="169"/>
      <c r="AI21" s="170"/>
      <c r="AJ21" s="169"/>
      <c r="AK21" s="170"/>
      <c r="AL21" s="169"/>
      <c r="AM21" s="170"/>
      <c r="AN21" s="169"/>
      <c r="AO21" s="170"/>
      <c r="AP21" s="169"/>
      <c r="AQ21" s="170"/>
      <c r="AR21" s="40"/>
      <c r="AS21" s="9"/>
      <c r="AT21" s="9"/>
      <c r="AU21" s="9"/>
      <c r="AV21" s="9"/>
      <c r="AW21" s="9"/>
      <c r="AX21" s="9"/>
      <c r="AY21" s="40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40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</row>
    <row r="22" spans="4:130" s="28" customFormat="1" ht="18" customHeight="1">
      <c r="D22" s="275"/>
      <c r="E22" s="148" t="s">
        <v>362</v>
      </c>
      <c r="F22" s="143" t="s">
        <v>326</v>
      </c>
      <c r="G22" s="12"/>
      <c r="H22" s="40"/>
      <c r="I22" s="26">
        <f>J22+K22+L22</f>
        <v>0</v>
      </c>
      <c r="J22" s="25"/>
      <c r="K22" s="25"/>
      <c r="L22" s="25"/>
      <c r="M22" s="24">
        <f>N22+O22+P22</f>
        <v>0</v>
      </c>
      <c r="N22" s="23"/>
      <c r="O22" s="23"/>
      <c r="P22" s="23"/>
      <c r="Q22" s="40"/>
      <c r="R22" s="147"/>
      <c r="S22" s="40"/>
      <c r="T22" s="169"/>
      <c r="U22" s="170"/>
      <c r="V22" s="169"/>
      <c r="W22" s="170"/>
      <c r="X22" s="169"/>
      <c r="Y22" s="170"/>
      <c r="Z22" s="169"/>
      <c r="AA22" s="170"/>
      <c r="AB22" s="169"/>
      <c r="AC22" s="170"/>
      <c r="AD22" s="169"/>
      <c r="AE22" s="170"/>
      <c r="AF22" s="169"/>
      <c r="AG22" s="170"/>
      <c r="AH22" s="169"/>
      <c r="AI22" s="170"/>
      <c r="AJ22" s="169"/>
      <c r="AK22" s="170"/>
      <c r="AL22" s="169"/>
      <c r="AM22" s="170"/>
      <c r="AN22" s="169"/>
      <c r="AO22" s="170"/>
      <c r="AP22" s="169"/>
      <c r="AQ22" s="170"/>
      <c r="AR22" s="40"/>
      <c r="AS22" s="9"/>
      <c r="AT22" s="9"/>
      <c r="AU22" s="9"/>
      <c r="AV22" s="9"/>
      <c r="AW22" s="9"/>
      <c r="AX22" s="9"/>
      <c r="AY22" s="40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40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</row>
    <row r="23" spans="4:130" s="28" customFormat="1" ht="3" hidden="1" customHeight="1">
      <c r="D23" s="275"/>
      <c r="E23" s="148"/>
      <c r="F23" s="11"/>
      <c r="G23" s="12"/>
      <c r="H23" s="30"/>
      <c r="I23" s="22"/>
      <c r="J23" s="22"/>
      <c r="K23" s="22"/>
      <c r="L23" s="22"/>
      <c r="M23" s="21"/>
      <c r="N23" s="21"/>
      <c r="O23" s="21"/>
      <c r="P23" s="21"/>
      <c r="Q23" s="40"/>
      <c r="R23" s="40"/>
      <c r="S23" s="40"/>
      <c r="T23" s="169"/>
      <c r="U23" s="170"/>
      <c r="V23" s="169"/>
      <c r="W23" s="170"/>
      <c r="X23" s="169"/>
      <c r="Y23" s="170"/>
      <c r="Z23" s="169"/>
      <c r="AA23" s="170"/>
      <c r="AB23" s="169"/>
      <c r="AC23" s="170"/>
      <c r="AD23" s="169"/>
      <c r="AE23" s="170"/>
      <c r="AF23" s="169"/>
      <c r="AG23" s="170"/>
      <c r="AH23" s="169"/>
      <c r="AI23" s="170"/>
      <c r="AJ23" s="169"/>
      <c r="AK23" s="170"/>
      <c r="AL23" s="169"/>
      <c r="AM23" s="170"/>
      <c r="AN23" s="169"/>
      <c r="AO23" s="170"/>
      <c r="AP23" s="169"/>
      <c r="AQ23" s="17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</row>
    <row r="24" spans="4:130" s="28" customFormat="1" ht="3" hidden="1" customHeight="1">
      <c r="D24" s="275"/>
      <c r="E24" s="148"/>
      <c r="F24" s="11"/>
      <c r="G24" s="12"/>
      <c r="H24" s="30"/>
      <c r="I24" s="22"/>
      <c r="J24" s="22"/>
      <c r="K24" s="22"/>
      <c r="L24" s="22"/>
      <c r="M24" s="21"/>
      <c r="N24" s="21"/>
      <c r="O24" s="21"/>
      <c r="P24" s="21"/>
      <c r="Q24" s="40"/>
      <c r="R24" s="40"/>
      <c r="S24" s="40"/>
      <c r="T24" s="169"/>
      <c r="U24" s="170"/>
      <c r="V24" s="169"/>
      <c r="W24" s="170"/>
      <c r="X24" s="169"/>
      <c r="Y24" s="170"/>
      <c r="Z24" s="169"/>
      <c r="AA24" s="170"/>
      <c r="AB24" s="169"/>
      <c r="AC24" s="170"/>
      <c r="AD24" s="169"/>
      <c r="AE24" s="170"/>
      <c r="AF24" s="169"/>
      <c r="AG24" s="170"/>
      <c r="AH24" s="169"/>
      <c r="AI24" s="170"/>
      <c r="AJ24" s="169"/>
      <c r="AK24" s="170"/>
      <c r="AL24" s="169"/>
      <c r="AM24" s="170"/>
      <c r="AN24" s="169"/>
      <c r="AO24" s="170"/>
      <c r="AP24" s="169"/>
      <c r="AQ24" s="17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</row>
    <row r="25" spans="4:130" s="28" customFormat="1" ht="3" hidden="1" customHeight="1">
      <c r="D25" s="275"/>
      <c r="E25" s="148"/>
      <c r="F25" s="11"/>
      <c r="G25" s="12"/>
      <c r="H25" s="30"/>
      <c r="I25" s="22"/>
      <c r="J25" s="22"/>
      <c r="K25" s="22"/>
      <c r="L25" s="22"/>
      <c r="M25" s="21"/>
      <c r="N25" s="21"/>
      <c r="O25" s="21"/>
      <c r="P25" s="21"/>
      <c r="Q25" s="40"/>
      <c r="R25" s="40"/>
      <c r="S25" s="40"/>
      <c r="T25" s="169"/>
      <c r="U25" s="170"/>
      <c r="V25" s="169"/>
      <c r="W25" s="170"/>
      <c r="X25" s="169"/>
      <c r="Y25" s="170"/>
      <c r="Z25" s="169"/>
      <c r="AA25" s="170"/>
      <c r="AB25" s="169"/>
      <c r="AC25" s="170"/>
      <c r="AD25" s="169"/>
      <c r="AE25" s="170"/>
      <c r="AF25" s="169"/>
      <c r="AG25" s="170"/>
      <c r="AH25" s="169"/>
      <c r="AI25" s="170"/>
      <c r="AJ25" s="169"/>
      <c r="AK25" s="170"/>
      <c r="AL25" s="169"/>
      <c r="AM25" s="170"/>
      <c r="AN25" s="169"/>
      <c r="AO25" s="170"/>
      <c r="AP25" s="169"/>
      <c r="AQ25" s="17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</row>
    <row r="26" spans="4:130" s="28" customFormat="1" ht="18" customHeight="1">
      <c r="D26" s="275"/>
      <c r="E26" s="148" t="s">
        <v>363</v>
      </c>
      <c r="F26" s="143" t="s">
        <v>327</v>
      </c>
      <c r="G26" s="12"/>
      <c r="H26" s="40"/>
      <c r="I26" s="26">
        <f>J26+K26+L26</f>
        <v>0</v>
      </c>
      <c r="J26" s="25"/>
      <c r="K26" s="25"/>
      <c r="L26" s="25"/>
      <c r="M26" s="24">
        <f>N26+O26+P26</f>
        <v>0</v>
      </c>
      <c r="N26" s="23"/>
      <c r="O26" s="23"/>
      <c r="P26" s="23"/>
      <c r="Q26" s="40"/>
      <c r="R26" s="147"/>
      <c r="S26" s="40"/>
      <c r="T26" s="169"/>
      <c r="U26" s="170"/>
      <c r="V26" s="169"/>
      <c r="W26" s="170"/>
      <c r="X26" s="169"/>
      <c r="Y26" s="170"/>
      <c r="Z26" s="169"/>
      <c r="AA26" s="170"/>
      <c r="AB26" s="169"/>
      <c r="AC26" s="170"/>
      <c r="AD26" s="169"/>
      <c r="AE26" s="170"/>
      <c r="AF26" s="169"/>
      <c r="AG26" s="170"/>
      <c r="AH26" s="169"/>
      <c r="AI26" s="170"/>
      <c r="AJ26" s="169"/>
      <c r="AK26" s="170"/>
      <c r="AL26" s="169"/>
      <c r="AM26" s="170"/>
      <c r="AN26" s="169"/>
      <c r="AO26" s="170"/>
      <c r="AP26" s="169"/>
      <c r="AQ26" s="170"/>
      <c r="AR26" s="40"/>
      <c r="AS26" s="9"/>
      <c r="AT26" s="9"/>
      <c r="AU26" s="9"/>
      <c r="AV26" s="9"/>
      <c r="AW26" s="9"/>
      <c r="AX26" s="9"/>
      <c r="AY26" s="40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40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</row>
    <row r="27" spans="4:130" s="28" customFormat="1" ht="24" customHeight="1">
      <c r="D27" s="275"/>
      <c r="E27" s="148" t="s">
        <v>364</v>
      </c>
      <c r="F27" s="143" t="s">
        <v>333</v>
      </c>
      <c r="G27" s="12"/>
      <c r="H27" s="40"/>
      <c r="I27" s="26">
        <f>J27+K27+L27</f>
        <v>0</v>
      </c>
      <c r="J27" s="25"/>
      <c r="K27" s="25"/>
      <c r="L27" s="25"/>
      <c r="M27" s="24">
        <f>N27+O27+P27</f>
        <v>0</v>
      </c>
      <c r="N27" s="23"/>
      <c r="O27" s="23"/>
      <c r="P27" s="23"/>
      <c r="Q27" s="40"/>
      <c r="R27" s="147"/>
      <c r="S27" s="40"/>
      <c r="T27" s="169"/>
      <c r="U27" s="170"/>
      <c r="V27" s="169"/>
      <c r="W27" s="170"/>
      <c r="X27" s="169"/>
      <c r="Y27" s="170"/>
      <c r="Z27" s="169"/>
      <c r="AA27" s="170"/>
      <c r="AB27" s="169"/>
      <c r="AC27" s="170"/>
      <c r="AD27" s="169"/>
      <c r="AE27" s="170"/>
      <c r="AF27" s="169"/>
      <c r="AG27" s="170"/>
      <c r="AH27" s="169"/>
      <c r="AI27" s="170"/>
      <c r="AJ27" s="169"/>
      <c r="AK27" s="170"/>
      <c r="AL27" s="169"/>
      <c r="AM27" s="170"/>
      <c r="AN27" s="169"/>
      <c r="AO27" s="170"/>
      <c r="AP27" s="169"/>
      <c r="AQ27" s="170"/>
      <c r="AR27" s="40"/>
      <c r="AS27" s="9"/>
      <c r="AT27" s="9"/>
      <c r="AU27" s="9"/>
      <c r="AV27" s="9"/>
      <c r="AW27" s="9"/>
      <c r="AX27" s="9"/>
      <c r="AY27" s="40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40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</row>
    <row r="28" spans="4:130" s="28" customFormat="1" ht="3" hidden="1" customHeight="1">
      <c r="D28" s="275"/>
      <c r="E28" s="148"/>
      <c r="F28" s="143"/>
      <c r="G28" s="12"/>
      <c r="H28" s="30"/>
      <c r="I28" s="22"/>
      <c r="J28" s="22"/>
      <c r="K28" s="22"/>
      <c r="L28" s="22"/>
      <c r="M28" s="21"/>
      <c r="N28" s="21"/>
      <c r="O28" s="21"/>
      <c r="P28" s="21"/>
      <c r="Q28" s="40"/>
      <c r="R28" s="40"/>
      <c r="S28" s="40"/>
      <c r="T28" s="169"/>
      <c r="U28" s="170"/>
      <c r="V28" s="169"/>
      <c r="W28" s="170"/>
      <c r="X28" s="169"/>
      <c r="Y28" s="170"/>
      <c r="Z28" s="169"/>
      <c r="AA28" s="170"/>
      <c r="AB28" s="169"/>
      <c r="AC28" s="170"/>
      <c r="AD28" s="169"/>
      <c r="AE28" s="170"/>
      <c r="AF28" s="169"/>
      <c r="AG28" s="170"/>
      <c r="AH28" s="169"/>
      <c r="AI28" s="170"/>
      <c r="AJ28" s="169"/>
      <c r="AK28" s="170"/>
      <c r="AL28" s="169"/>
      <c r="AM28" s="170"/>
      <c r="AN28" s="169"/>
      <c r="AO28" s="170"/>
      <c r="AP28" s="169"/>
      <c r="AQ28" s="17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</row>
    <row r="29" spans="4:130" s="28" customFormat="1" ht="18" customHeight="1">
      <c r="D29" s="275"/>
      <c r="E29" s="148" t="s">
        <v>365</v>
      </c>
      <c r="F29" s="143" t="s">
        <v>328</v>
      </c>
      <c r="G29" s="12"/>
      <c r="H29" s="40"/>
      <c r="I29" s="26">
        <f>J29+K29+L29</f>
        <v>0</v>
      </c>
      <c r="J29" s="25"/>
      <c r="K29" s="25"/>
      <c r="L29" s="25"/>
      <c r="M29" s="24">
        <f>N29+O29+P29</f>
        <v>0</v>
      </c>
      <c r="N29" s="23"/>
      <c r="O29" s="23"/>
      <c r="P29" s="23"/>
      <c r="Q29" s="40"/>
      <c r="R29" s="147"/>
      <c r="S29" s="40"/>
      <c r="T29" s="169"/>
      <c r="U29" s="170"/>
      <c r="V29" s="169"/>
      <c r="W29" s="170"/>
      <c r="X29" s="169"/>
      <c r="Y29" s="170"/>
      <c r="Z29" s="169"/>
      <c r="AA29" s="170"/>
      <c r="AB29" s="169"/>
      <c r="AC29" s="170"/>
      <c r="AD29" s="169"/>
      <c r="AE29" s="170"/>
      <c r="AF29" s="169"/>
      <c r="AG29" s="170"/>
      <c r="AH29" s="169"/>
      <c r="AI29" s="170"/>
      <c r="AJ29" s="169"/>
      <c r="AK29" s="170"/>
      <c r="AL29" s="169"/>
      <c r="AM29" s="170"/>
      <c r="AN29" s="169"/>
      <c r="AO29" s="170"/>
      <c r="AP29" s="169"/>
      <c r="AQ29" s="170"/>
      <c r="AR29" s="40"/>
      <c r="AS29" s="9"/>
      <c r="AT29" s="9"/>
      <c r="AU29" s="9"/>
      <c r="AV29" s="9"/>
      <c r="AW29" s="9"/>
      <c r="AX29" s="9"/>
      <c r="AY29" s="40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40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</row>
    <row r="30" spans="4:130" s="28" customFormat="1" ht="18" customHeight="1">
      <c r="D30" s="275"/>
      <c r="E30" s="148" t="s">
        <v>366</v>
      </c>
      <c r="F30" s="143" t="s">
        <v>330</v>
      </c>
      <c r="G30" s="12"/>
      <c r="H30" s="40"/>
      <c r="I30" s="26">
        <f t="shared" ref="I30:P30" si="2">SUM(I16,I17,I22)</f>
        <v>0</v>
      </c>
      <c r="J30" s="26">
        <f t="shared" si="2"/>
        <v>0</v>
      </c>
      <c r="K30" s="26">
        <f t="shared" si="2"/>
        <v>0</v>
      </c>
      <c r="L30" s="26">
        <f t="shared" si="2"/>
        <v>0</v>
      </c>
      <c r="M30" s="24">
        <f t="shared" si="2"/>
        <v>0</v>
      </c>
      <c r="N30" s="24">
        <f t="shared" si="2"/>
        <v>0</v>
      </c>
      <c r="O30" s="24">
        <f t="shared" si="2"/>
        <v>0</v>
      </c>
      <c r="P30" s="24">
        <f t="shared" si="2"/>
        <v>0</v>
      </c>
      <c r="Q30" s="40"/>
      <c r="R30" s="172"/>
      <c r="S30" s="40"/>
      <c r="T30" s="169"/>
      <c r="U30" s="170"/>
      <c r="V30" s="169"/>
      <c r="W30" s="170"/>
      <c r="X30" s="169"/>
      <c r="Y30" s="170"/>
      <c r="Z30" s="169"/>
      <c r="AA30" s="170"/>
      <c r="AB30" s="169"/>
      <c r="AC30" s="170"/>
      <c r="AD30" s="169"/>
      <c r="AE30" s="170"/>
      <c r="AF30" s="169"/>
      <c r="AG30" s="170"/>
      <c r="AH30" s="169"/>
      <c r="AI30" s="170"/>
      <c r="AJ30" s="169"/>
      <c r="AK30" s="170"/>
      <c r="AL30" s="169"/>
      <c r="AM30" s="170"/>
      <c r="AN30" s="169"/>
      <c r="AO30" s="170"/>
      <c r="AP30" s="169"/>
      <c r="AQ30" s="170"/>
      <c r="AR30" s="40"/>
      <c r="AS30" s="9"/>
      <c r="AT30" s="9"/>
      <c r="AU30" s="9"/>
      <c r="AV30" s="9"/>
      <c r="AW30" s="9"/>
      <c r="AX30" s="9"/>
      <c r="AY30" s="40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40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</row>
    <row r="31" spans="4:130" s="28" customFormat="1" ht="18" customHeight="1">
      <c r="D31" s="275"/>
      <c r="E31" s="148" t="s">
        <v>367</v>
      </c>
      <c r="F31" s="143" t="s">
        <v>331</v>
      </c>
      <c r="G31" s="12"/>
      <c r="H31" s="40"/>
      <c r="I31" s="26">
        <f t="shared" ref="I31:P31" si="3">SUM(I16,I17,I22,I26)</f>
        <v>0</v>
      </c>
      <c r="J31" s="26">
        <f t="shared" si="3"/>
        <v>0</v>
      </c>
      <c r="K31" s="26">
        <f t="shared" si="3"/>
        <v>0</v>
      </c>
      <c r="L31" s="26">
        <f t="shared" si="3"/>
        <v>0</v>
      </c>
      <c r="M31" s="24">
        <f t="shared" si="3"/>
        <v>0</v>
      </c>
      <c r="N31" s="24">
        <f t="shared" si="3"/>
        <v>0</v>
      </c>
      <c r="O31" s="24">
        <f t="shared" si="3"/>
        <v>0</v>
      </c>
      <c r="P31" s="24">
        <f t="shared" si="3"/>
        <v>0</v>
      </c>
      <c r="Q31" s="40"/>
      <c r="R31" s="172"/>
      <c r="S31" s="40"/>
      <c r="T31" s="169"/>
      <c r="U31" s="170"/>
      <c r="V31" s="169"/>
      <c r="W31" s="170"/>
      <c r="X31" s="169"/>
      <c r="Y31" s="170"/>
      <c r="Z31" s="169"/>
      <c r="AA31" s="170"/>
      <c r="AB31" s="169"/>
      <c r="AC31" s="170"/>
      <c r="AD31" s="169"/>
      <c r="AE31" s="170"/>
      <c r="AF31" s="169"/>
      <c r="AG31" s="170"/>
      <c r="AH31" s="169"/>
      <c r="AI31" s="170"/>
      <c r="AJ31" s="169"/>
      <c r="AK31" s="170"/>
      <c r="AL31" s="169"/>
      <c r="AM31" s="170"/>
      <c r="AN31" s="169"/>
      <c r="AO31" s="170"/>
      <c r="AP31" s="169"/>
      <c r="AQ31" s="170"/>
      <c r="AR31" s="40"/>
      <c r="AS31" s="9"/>
      <c r="AT31" s="9"/>
      <c r="AU31" s="9"/>
      <c r="AV31" s="9"/>
      <c r="AW31" s="9"/>
      <c r="AX31" s="9"/>
      <c r="AY31" s="40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40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</row>
    <row r="32" spans="4:130" s="28" customFormat="1" ht="18" customHeight="1">
      <c r="D32" s="275"/>
      <c r="E32" s="148" t="s">
        <v>368</v>
      </c>
      <c r="F32" s="143" t="s">
        <v>329</v>
      </c>
      <c r="G32" s="12"/>
      <c r="H32" s="40"/>
      <c r="I32" s="26">
        <f t="shared" ref="I32:P32" si="4">SUM(I16,I17,I22,I26,I27,I29)</f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4">
        <f t="shared" si="4"/>
        <v>0</v>
      </c>
      <c r="N32" s="24">
        <f t="shared" si="4"/>
        <v>0</v>
      </c>
      <c r="O32" s="24">
        <f t="shared" si="4"/>
        <v>0</v>
      </c>
      <c r="P32" s="24">
        <f t="shared" si="4"/>
        <v>0</v>
      </c>
      <c r="Q32" s="40"/>
      <c r="R32" s="172"/>
      <c r="S32" s="40"/>
      <c r="T32" s="169"/>
      <c r="U32" s="170"/>
      <c r="V32" s="169"/>
      <c r="W32" s="170"/>
      <c r="X32" s="169"/>
      <c r="Y32" s="170"/>
      <c r="Z32" s="169"/>
      <c r="AA32" s="170"/>
      <c r="AB32" s="169"/>
      <c r="AC32" s="170"/>
      <c r="AD32" s="169"/>
      <c r="AE32" s="170"/>
      <c r="AF32" s="169"/>
      <c r="AG32" s="170"/>
      <c r="AH32" s="169"/>
      <c r="AI32" s="170"/>
      <c r="AJ32" s="169"/>
      <c r="AK32" s="170"/>
      <c r="AL32" s="169"/>
      <c r="AM32" s="170"/>
      <c r="AN32" s="169"/>
      <c r="AO32" s="170"/>
      <c r="AP32" s="169"/>
      <c r="AQ32" s="170"/>
      <c r="AR32" s="40"/>
      <c r="AS32" s="9"/>
      <c r="AT32" s="9"/>
      <c r="AU32" s="9"/>
      <c r="AV32" s="9"/>
      <c r="AW32" s="9"/>
      <c r="AX32" s="9"/>
      <c r="AY32" s="40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40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</row>
    <row r="33" spans="4:132" s="28" customFormat="1" ht="18" customHeight="1">
      <c r="D33" s="275"/>
      <c r="E33" s="152" t="s">
        <v>371</v>
      </c>
      <c r="F33" s="153" t="s">
        <v>335</v>
      </c>
      <c r="G33" s="138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19"/>
      <c r="EA33" s="27"/>
      <c r="EB33" s="27"/>
    </row>
    <row r="34" spans="4:132" s="28" customFormat="1" ht="18" customHeight="1">
      <c r="D34" s="275"/>
      <c r="E34" s="148" t="s">
        <v>357</v>
      </c>
      <c r="F34" s="143" t="s">
        <v>325</v>
      </c>
      <c r="G34" s="12"/>
      <c r="H34" s="40"/>
      <c r="I34" s="26">
        <f>J34+K34+L34</f>
        <v>0</v>
      </c>
      <c r="J34" s="25">
        <v>0</v>
      </c>
      <c r="K34" s="25"/>
      <c r="L34" s="25"/>
      <c r="M34" s="24">
        <f>N34+O34+P34</f>
        <v>0</v>
      </c>
      <c r="N34" s="23">
        <f>J34*2437.18</f>
        <v>0</v>
      </c>
      <c r="O34" s="23"/>
      <c r="P34" s="23"/>
      <c r="Q34" s="40"/>
      <c r="R34" s="147"/>
      <c r="S34" s="40"/>
      <c r="T34" s="169"/>
      <c r="U34" s="170"/>
      <c r="V34" s="169"/>
      <c r="W34" s="170"/>
      <c r="X34" s="169"/>
      <c r="Y34" s="170"/>
      <c r="Z34" s="169"/>
      <c r="AA34" s="170"/>
      <c r="AB34" s="169"/>
      <c r="AC34" s="170"/>
      <c r="AD34" s="169"/>
      <c r="AE34" s="170"/>
      <c r="AF34" s="169"/>
      <c r="AG34" s="170"/>
      <c r="AH34" s="169"/>
      <c r="AI34" s="170"/>
      <c r="AJ34" s="169"/>
      <c r="AK34" s="170"/>
      <c r="AL34" s="169"/>
      <c r="AM34" s="170"/>
      <c r="AN34" s="169"/>
      <c r="AO34" s="170"/>
      <c r="AP34" s="169"/>
      <c r="AQ34" s="170"/>
      <c r="AR34" s="40"/>
      <c r="AS34" s="9"/>
      <c r="AT34" s="9"/>
      <c r="AU34" s="9"/>
      <c r="AV34" s="9"/>
      <c r="AW34" s="9"/>
      <c r="AX34" s="9"/>
      <c r="AY34" s="40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40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</row>
    <row r="35" spans="4:132" s="28" customFormat="1" ht="18" customHeight="1">
      <c r="D35" s="275"/>
      <c r="E35" s="148" t="s">
        <v>359</v>
      </c>
      <c r="F35" s="143" t="s">
        <v>34</v>
      </c>
      <c r="G35" s="12"/>
      <c r="H35" s="40"/>
      <c r="I35" s="26">
        <f>J35+K35+L35</f>
        <v>0</v>
      </c>
      <c r="J35" s="26">
        <f>SUM(J38:J39)</f>
        <v>0</v>
      </c>
      <c r="K35" s="26">
        <f>SUM(K38:K39)</f>
        <v>0</v>
      </c>
      <c r="L35" s="26">
        <f>SUM(L38:L39)</f>
        <v>0</v>
      </c>
      <c r="M35" s="24">
        <f>N35+O35+P35</f>
        <v>0</v>
      </c>
      <c r="N35" s="24">
        <f>SUM(N38:N39)</f>
        <v>0</v>
      </c>
      <c r="O35" s="24">
        <f>SUM(O38:O39)</f>
        <v>0</v>
      </c>
      <c r="P35" s="24">
        <f>SUM(P38:P39)</f>
        <v>0</v>
      </c>
      <c r="Q35" s="40"/>
      <c r="R35" s="147"/>
      <c r="S35" s="40"/>
      <c r="T35" s="169"/>
      <c r="U35" s="170"/>
      <c r="V35" s="169"/>
      <c r="W35" s="170"/>
      <c r="X35" s="169"/>
      <c r="Y35" s="170"/>
      <c r="Z35" s="169"/>
      <c r="AA35" s="170"/>
      <c r="AB35" s="169"/>
      <c r="AC35" s="170"/>
      <c r="AD35" s="169"/>
      <c r="AE35" s="170"/>
      <c r="AF35" s="169"/>
      <c r="AG35" s="170"/>
      <c r="AH35" s="169"/>
      <c r="AI35" s="170"/>
      <c r="AJ35" s="169"/>
      <c r="AK35" s="170"/>
      <c r="AL35" s="169"/>
      <c r="AM35" s="170"/>
      <c r="AN35" s="169"/>
      <c r="AO35" s="170"/>
      <c r="AP35" s="169"/>
      <c r="AQ35" s="170"/>
      <c r="AR35" s="40"/>
      <c r="AS35" s="9"/>
      <c r="AT35" s="9"/>
      <c r="AU35" s="9"/>
      <c r="AV35" s="9"/>
      <c r="AW35" s="9"/>
      <c r="AX35" s="9"/>
      <c r="AY35" s="40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40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</row>
    <row r="36" spans="4:132" s="28" customFormat="1" ht="3" hidden="1" customHeight="1">
      <c r="D36" s="275"/>
      <c r="E36" s="148"/>
      <c r="F36" s="11"/>
      <c r="G36" s="12"/>
      <c r="H36" s="30"/>
      <c r="I36" s="22"/>
      <c r="J36" s="22"/>
      <c r="K36" s="22"/>
      <c r="L36" s="22"/>
      <c r="M36" s="21"/>
      <c r="N36" s="21"/>
      <c r="O36" s="21"/>
      <c r="P36" s="21"/>
      <c r="Q36" s="40"/>
      <c r="R36" s="40"/>
      <c r="S36" s="40"/>
      <c r="T36" s="169"/>
      <c r="U36" s="170"/>
      <c r="V36" s="169"/>
      <c r="W36" s="170"/>
      <c r="X36" s="169"/>
      <c r="Y36" s="170"/>
      <c r="Z36" s="169"/>
      <c r="AA36" s="170"/>
      <c r="AB36" s="169"/>
      <c r="AC36" s="170"/>
      <c r="AD36" s="169"/>
      <c r="AE36" s="170"/>
      <c r="AF36" s="169"/>
      <c r="AG36" s="170"/>
      <c r="AH36" s="169"/>
      <c r="AI36" s="170"/>
      <c r="AJ36" s="169"/>
      <c r="AK36" s="170"/>
      <c r="AL36" s="169"/>
      <c r="AM36" s="170"/>
      <c r="AN36" s="169"/>
      <c r="AO36" s="170"/>
      <c r="AP36" s="169"/>
      <c r="AQ36" s="17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</row>
    <row r="37" spans="4:132" s="28" customFormat="1" ht="3" hidden="1" customHeight="1">
      <c r="D37" s="275"/>
      <c r="E37" s="148"/>
      <c r="F37" s="11"/>
      <c r="G37" s="12"/>
      <c r="H37" s="30"/>
      <c r="I37" s="22"/>
      <c r="J37" s="22"/>
      <c r="K37" s="22"/>
      <c r="L37" s="22"/>
      <c r="M37" s="21"/>
      <c r="N37" s="21"/>
      <c r="O37" s="21"/>
      <c r="P37" s="21"/>
      <c r="Q37" s="40"/>
      <c r="R37" s="40"/>
      <c r="S37" s="40"/>
      <c r="T37" s="169"/>
      <c r="U37" s="170"/>
      <c r="V37" s="169"/>
      <c r="W37" s="170"/>
      <c r="X37" s="169"/>
      <c r="Y37" s="170"/>
      <c r="Z37" s="169"/>
      <c r="AA37" s="170"/>
      <c r="AB37" s="169"/>
      <c r="AC37" s="170"/>
      <c r="AD37" s="169"/>
      <c r="AE37" s="170"/>
      <c r="AF37" s="169"/>
      <c r="AG37" s="170"/>
      <c r="AH37" s="169"/>
      <c r="AI37" s="170"/>
      <c r="AJ37" s="169"/>
      <c r="AK37" s="170"/>
      <c r="AL37" s="169"/>
      <c r="AM37" s="170"/>
      <c r="AN37" s="169"/>
      <c r="AO37" s="170"/>
      <c r="AP37" s="169"/>
      <c r="AQ37" s="17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</row>
    <row r="38" spans="4:132" s="28" customFormat="1" ht="18" customHeight="1">
      <c r="D38" s="275"/>
      <c r="E38" s="148" t="s">
        <v>360</v>
      </c>
      <c r="F38" s="11" t="s">
        <v>33</v>
      </c>
      <c r="G38" s="12"/>
      <c r="H38" s="40"/>
      <c r="I38" s="26">
        <f>J38+K38+L38</f>
        <v>0</v>
      </c>
      <c r="J38" s="25"/>
      <c r="K38" s="25"/>
      <c r="L38" s="25"/>
      <c r="M38" s="24">
        <f>N38+O38+P38</f>
        <v>0</v>
      </c>
      <c r="N38" s="23"/>
      <c r="O38" s="23"/>
      <c r="P38" s="23"/>
      <c r="Q38" s="40"/>
      <c r="R38" s="147"/>
      <c r="S38" s="40"/>
      <c r="T38" s="169"/>
      <c r="U38" s="170"/>
      <c r="V38" s="169"/>
      <c r="W38" s="170"/>
      <c r="X38" s="169"/>
      <c r="Y38" s="170"/>
      <c r="Z38" s="169"/>
      <c r="AA38" s="170"/>
      <c r="AB38" s="169"/>
      <c r="AC38" s="170"/>
      <c r="AD38" s="169"/>
      <c r="AE38" s="170"/>
      <c r="AF38" s="169"/>
      <c r="AG38" s="170"/>
      <c r="AH38" s="169"/>
      <c r="AI38" s="170"/>
      <c r="AJ38" s="169"/>
      <c r="AK38" s="170"/>
      <c r="AL38" s="169"/>
      <c r="AM38" s="170"/>
      <c r="AN38" s="169"/>
      <c r="AO38" s="170"/>
      <c r="AP38" s="169"/>
      <c r="AQ38" s="170"/>
      <c r="AR38" s="40"/>
      <c r="AS38" s="9"/>
      <c r="AT38" s="9"/>
      <c r="AU38" s="9"/>
      <c r="AV38" s="9"/>
      <c r="AW38" s="9"/>
      <c r="AX38" s="9"/>
      <c r="AY38" s="40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40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</row>
    <row r="39" spans="4:132" s="28" customFormat="1" ht="18" customHeight="1">
      <c r="D39" s="275"/>
      <c r="E39" s="148" t="s">
        <v>361</v>
      </c>
      <c r="F39" s="11" t="s">
        <v>32</v>
      </c>
      <c r="G39" s="12"/>
      <c r="H39" s="40"/>
      <c r="I39" s="26">
        <f>J39+K39+L39</f>
        <v>0</v>
      </c>
      <c r="J39" s="25"/>
      <c r="K39" s="25"/>
      <c r="L39" s="25"/>
      <c r="M39" s="24">
        <f>N39+O39+P39</f>
        <v>0</v>
      </c>
      <c r="N39" s="23"/>
      <c r="O39" s="23"/>
      <c r="P39" s="23"/>
      <c r="Q39" s="40"/>
      <c r="R39" s="147"/>
      <c r="S39" s="40"/>
      <c r="T39" s="169"/>
      <c r="U39" s="170"/>
      <c r="V39" s="169"/>
      <c r="W39" s="170"/>
      <c r="X39" s="169"/>
      <c r="Y39" s="170"/>
      <c r="Z39" s="169"/>
      <c r="AA39" s="170"/>
      <c r="AB39" s="169"/>
      <c r="AC39" s="170"/>
      <c r="AD39" s="169"/>
      <c r="AE39" s="170"/>
      <c r="AF39" s="169"/>
      <c r="AG39" s="170"/>
      <c r="AH39" s="169"/>
      <c r="AI39" s="170"/>
      <c r="AJ39" s="169"/>
      <c r="AK39" s="170"/>
      <c r="AL39" s="169"/>
      <c r="AM39" s="170"/>
      <c r="AN39" s="169"/>
      <c r="AO39" s="170"/>
      <c r="AP39" s="169"/>
      <c r="AQ39" s="170"/>
      <c r="AR39" s="40"/>
      <c r="AS39" s="9"/>
      <c r="AT39" s="9"/>
      <c r="AU39" s="9"/>
      <c r="AV39" s="9"/>
      <c r="AW39" s="9"/>
      <c r="AX39" s="9"/>
      <c r="AY39" s="40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40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</row>
    <row r="40" spans="4:132" s="28" customFormat="1" ht="18" customHeight="1">
      <c r="D40" s="275"/>
      <c r="E40" s="148" t="s">
        <v>362</v>
      </c>
      <c r="F40" s="143" t="s">
        <v>326</v>
      </c>
      <c r="G40" s="12"/>
      <c r="H40" s="40"/>
      <c r="I40" s="26">
        <f>J40+K40+L40</f>
        <v>0</v>
      </c>
      <c r="J40" s="25"/>
      <c r="K40" s="25"/>
      <c r="L40" s="25"/>
      <c r="M40" s="24">
        <f>N40+O40+P40</f>
        <v>0</v>
      </c>
      <c r="N40" s="23"/>
      <c r="O40" s="23"/>
      <c r="P40" s="23"/>
      <c r="Q40" s="40"/>
      <c r="R40" s="147"/>
      <c r="S40" s="40"/>
      <c r="T40" s="169"/>
      <c r="U40" s="170"/>
      <c r="V40" s="169"/>
      <c r="W40" s="170"/>
      <c r="X40" s="169"/>
      <c r="Y40" s="170"/>
      <c r="Z40" s="169"/>
      <c r="AA40" s="170"/>
      <c r="AB40" s="169"/>
      <c r="AC40" s="170"/>
      <c r="AD40" s="169"/>
      <c r="AE40" s="170"/>
      <c r="AF40" s="169"/>
      <c r="AG40" s="170"/>
      <c r="AH40" s="169"/>
      <c r="AI40" s="170"/>
      <c r="AJ40" s="169"/>
      <c r="AK40" s="170"/>
      <c r="AL40" s="169"/>
      <c r="AM40" s="170"/>
      <c r="AN40" s="169"/>
      <c r="AO40" s="170"/>
      <c r="AP40" s="169"/>
      <c r="AQ40" s="170"/>
      <c r="AR40" s="40"/>
      <c r="AS40" s="9"/>
      <c r="AT40" s="9"/>
      <c r="AU40" s="9"/>
      <c r="AV40" s="9"/>
      <c r="AW40" s="9"/>
      <c r="AX40" s="9"/>
      <c r="AY40" s="40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40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</row>
    <row r="41" spans="4:132" s="28" customFormat="1" ht="3" hidden="1" customHeight="1">
      <c r="D41" s="275"/>
      <c r="E41" s="148"/>
      <c r="F41" s="11"/>
      <c r="G41" s="12"/>
      <c r="H41" s="30"/>
      <c r="I41" s="22"/>
      <c r="J41" s="22"/>
      <c r="K41" s="22"/>
      <c r="L41" s="22"/>
      <c r="M41" s="21"/>
      <c r="N41" s="21"/>
      <c r="O41" s="21"/>
      <c r="P41" s="21"/>
      <c r="Q41" s="40"/>
      <c r="R41" s="40"/>
      <c r="S41" s="40"/>
      <c r="T41" s="169"/>
      <c r="U41" s="170"/>
      <c r="V41" s="169"/>
      <c r="W41" s="170"/>
      <c r="X41" s="169"/>
      <c r="Y41" s="170"/>
      <c r="Z41" s="169"/>
      <c r="AA41" s="170"/>
      <c r="AB41" s="169"/>
      <c r="AC41" s="170"/>
      <c r="AD41" s="169"/>
      <c r="AE41" s="170"/>
      <c r="AF41" s="169"/>
      <c r="AG41" s="170"/>
      <c r="AH41" s="169"/>
      <c r="AI41" s="170"/>
      <c r="AJ41" s="169"/>
      <c r="AK41" s="170"/>
      <c r="AL41" s="169"/>
      <c r="AM41" s="170"/>
      <c r="AN41" s="169"/>
      <c r="AO41" s="170"/>
      <c r="AP41" s="169"/>
      <c r="AQ41" s="17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</row>
    <row r="42" spans="4:132" s="28" customFormat="1" ht="3" hidden="1" customHeight="1">
      <c r="D42" s="275"/>
      <c r="E42" s="148"/>
      <c r="F42" s="11"/>
      <c r="G42" s="12"/>
      <c r="H42" s="30"/>
      <c r="I42" s="22"/>
      <c r="J42" s="22"/>
      <c r="K42" s="22"/>
      <c r="L42" s="22"/>
      <c r="M42" s="21"/>
      <c r="N42" s="21"/>
      <c r="O42" s="21"/>
      <c r="P42" s="21"/>
      <c r="Q42" s="40"/>
      <c r="R42" s="40"/>
      <c r="S42" s="40"/>
      <c r="T42" s="169"/>
      <c r="U42" s="170"/>
      <c r="V42" s="169"/>
      <c r="W42" s="170"/>
      <c r="X42" s="169"/>
      <c r="Y42" s="170"/>
      <c r="Z42" s="169"/>
      <c r="AA42" s="170"/>
      <c r="AB42" s="169"/>
      <c r="AC42" s="170"/>
      <c r="AD42" s="169"/>
      <c r="AE42" s="170"/>
      <c r="AF42" s="169"/>
      <c r="AG42" s="170"/>
      <c r="AH42" s="169"/>
      <c r="AI42" s="170"/>
      <c r="AJ42" s="169"/>
      <c r="AK42" s="170"/>
      <c r="AL42" s="169"/>
      <c r="AM42" s="170"/>
      <c r="AN42" s="169"/>
      <c r="AO42" s="170"/>
      <c r="AP42" s="169"/>
      <c r="AQ42" s="17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</row>
    <row r="43" spans="4:132" s="28" customFormat="1" ht="3" hidden="1" customHeight="1">
      <c r="D43" s="275"/>
      <c r="E43" s="148"/>
      <c r="F43" s="11"/>
      <c r="G43" s="12"/>
      <c r="H43" s="30"/>
      <c r="I43" s="22"/>
      <c r="J43" s="22"/>
      <c r="K43" s="22"/>
      <c r="L43" s="22"/>
      <c r="M43" s="21"/>
      <c r="N43" s="21"/>
      <c r="O43" s="21"/>
      <c r="P43" s="21"/>
      <c r="Q43" s="40"/>
      <c r="R43" s="40"/>
      <c r="S43" s="40"/>
      <c r="T43" s="169"/>
      <c r="U43" s="170"/>
      <c r="V43" s="169"/>
      <c r="W43" s="170"/>
      <c r="X43" s="169"/>
      <c r="Y43" s="170"/>
      <c r="Z43" s="169"/>
      <c r="AA43" s="170"/>
      <c r="AB43" s="169"/>
      <c r="AC43" s="170"/>
      <c r="AD43" s="169"/>
      <c r="AE43" s="170"/>
      <c r="AF43" s="169"/>
      <c r="AG43" s="170"/>
      <c r="AH43" s="169"/>
      <c r="AI43" s="170"/>
      <c r="AJ43" s="169"/>
      <c r="AK43" s="170"/>
      <c r="AL43" s="169"/>
      <c r="AM43" s="170"/>
      <c r="AN43" s="169"/>
      <c r="AO43" s="170"/>
      <c r="AP43" s="169"/>
      <c r="AQ43" s="17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</row>
    <row r="44" spans="4:132" s="28" customFormat="1" ht="18" customHeight="1">
      <c r="D44" s="275"/>
      <c r="E44" s="148" t="s">
        <v>363</v>
      </c>
      <c r="F44" s="143" t="s">
        <v>327</v>
      </c>
      <c r="G44" s="12"/>
      <c r="H44" s="40"/>
      <c r="I44" s="26">
        <f>J44+K44+L44</f>
        <v>0</v>
      </c>
      <c r="J44" s="25"/>
      <c r="K44" s="25"/>
      <c r="L44" s="25"/>
      <c r="M44" s="24">
        <f>N44+O44+P44</f>
        <v>0</v>
      </c>
      <c r="N44" s="23"/>
      <c r="O44" s="23"/>
      <c r="P44" s="23"/>
      <c r="Q44" s="40"/>
      <c r="R44" s="147"/>
      <c r="S44" s="40"/>
      <c r="T44" s="169"/>
      <c r="U44" s="170"/>
      <c r="V44" s="169"/>
      <c r="W44" s="170"/>
      <c r="X44" s="169"/>
      <c r="Y44" s="170"/>
      <c r="Z44" s="169"/>
      <c r="AA44" s="170"/>
      <c r="AB44" s="169"/>
      <c r="AC44" s="170"/>
      <c r="AD44" s="169"/>
      <c r="AE44" s="170"/>
      <c r="AF44" s="169"/>
      <c r="AG44" s="170"/>
      <c r="AH44" s="169"/>
      <c r="AI44" s="170"/>
      <c r="AJ44" s="169"/>
      <c r="AK44" s="170"/>
      <c r="AL44" s="169"/>
      <c r="AM44" s="170"/>
      <c r="AN44" s="169"/>
      <c r="AO44" s="170"/>
      <c r="AP44" s="169"/>
      <c r="AQ44" s="170"/>
      <c r="AR44" s="40"/>
      <c r="AS44" s="9"/>
      <c r="AT44" s="9"/>
      <c r="AU44" s="9"/>
      <c r="AV44" s="9"/>
      <c r="AW44" s="9"/>
      <c r="AX44" s="9"/>
      <c r="AY44" s="40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40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</row>
    <row r="45" spans="4:132" s="28" customFormat="1" ht="24" customHeight="1">
      <c r="D45" s="275"/>
      <c r="E45" s="148" t="s">
        <v>364</v>
      </c>
      <c r="F45" s="143" t="s">
        <v>333</v>
      </c>
      <c r="G45" s="12"/>
      <c r="H45" s="40"/>
      <c r="I45" s="26">
        <f>J45+K45+L45</f>
        <v>0</v>
      </c>
      <c r="J45" s="25"/>
      <c r="K45" s="25"/>
      <c r="L45" s="25"/>
      <c r="M45" s="24">
        <f>N45+O45+P45</f>
        <v>0</v>
      </c>
      <c r="N45" s="23"/>
      <c r="O45" s="23"/>
      <c r="P45" s="23"/>
      <c r="Q45" s="40"/>
      <c r="R45" s="147"/>
      <c r="S45" s="40"/>
      <c r="T45" s="169"/>
      <c r="U45" s="170"/>
      <c r="V45" s="169"/>
      <c r="W45" s="170"/>
      <c r="X45" s="169"/>
      <c r="Y45" s="170"/>
      <c r="Z45" s="169"/>
      <c r="AA45" s="170"/>
      <c r="AB45" s="169"/>
      <c r="AC45" s="170"/>
      <c r="AD45" s="169"/>
      <c r="AE45" s="170"/>
      <c r="AF45" s="169"/>
      <c r="AG45" s="170"/>
      <c r="AH45" s="169"/>
      <c r="AI45" s="170"/>
      <c r="AJ45" s="169"/>
      <c r="AK45" s="170"/>
      <c r="AL45" s="169"/>
      <c r="AM45" s="170"/>
      <c r="AN45" s="169"/>
      <c r="AO45" s="170"/>
      <c r="AP45" s="169"/>
      <c r="AQ45" s="170"/>
      <c r="AR45" s="40"/>
      <c r="AS45" s="9"/>
      <c r="AT45" s="9"/>
      <c r="AU45" s="9"/>
      <c r="AV45" s="9"/>
      <c r="AW45" s="9"/>
      <c r="AX45" s="9"/>
      <c r="AY45" s="40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40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</row>
    <row r="46" spans="4:132" s="28" customFormat="1" ht="3" hidden="1" customHeight="1">
      <c r="D46" s="275"/>
      <c r="E46" s="148"/>
      <c r="F46" s="143"/>
      <c r="G46" s="12"/>
      <c r="H46" s="30"/>
      <c r="I46" s="22"/>
      <c r="J46" s="22"/>
      <c r="K46" s="22"/>
      <c r="L46" s="22"/>
      <c r="M46" s="21"/>
      <c r="N46" s="21"/>
      <c r="O46" s="21"/>
      <c r="P46" s="21"/>
      <c r="Q46" s="40"/>
      <c r="R46" s="40"/>
      <c r="S46" s="40"/>
      <c r="T46" s="169"/>
      <c r="U46" s="170"/>
      <c r="V46" s="169"/>
      <c r="W46" s="170"/>
      <c r="X46" s="169"/>
      <c r="Y46" s="170"/>
      <c r="Z46" s="169"/>
      <c r="AA46" s="170"/>
      <c r="AB46" s="169"/>
      <c r="AC46" s="170"/>
      <c r="AD46" s="169"/>
      <c r="AE46" s="170"/>
      <c r="AF46" s="169"/>
      <c r="AG46" s="170"/>
      <c r="AH46" s="169"/>
      <c r="AI46" s="170"/>
      <c r="AJ46" s="169"/>
      <c r="AK46" s="170"/>
      <c r="AL46" s="169"/>
      <c r="AM46" s="170"/>
      <c r="AN46" s="169"/>
      <c r="AO46" s="170"/>
      <c r="AP46" s="169"/>
      <c r="AQ46" s="17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</row>
    <row r="47" spans="4:132" s="28" customFormat="1" ht="18" customHeight="1">
      <c r="D47" s="275"/>
      <c r="E47" s="148" t="s">
        <v>365</v>
      </c>
      <c r="F47" s="143" t="s">
        <v>328</v>
      </c>
      <c r="G47" s="12"/>
      <c r="H47" s="40"/>
      <c r="I47" s="26">
        <f>J47+K47+L47</f>
        <v>0</v>
      </c>
      <c r="J47" s="25"/>
      <c r="K47" s="25"/>
      <c r="L47" s="25"/>
      <c r="M47" s="24">
        <f>N47+O47+P47</f>
        <v>0</v>
      </c>
      <c r="N47" s="23"/>
      <c r="O47" s="23"/>
      <c r="P47" s="23"/>
      <c r="Q47" s="40"/>
      <c r="R47" s="147"/>
      <c r="S47" s="40"/>
      <c r="T47" s="169"/>
      <c r="U47" s="170"/>
      <c r="V47" s="169"/>
      <c r="W47" s="170"/>
      <c r="X47" s="169"/>
      <c r="Y47" s="170"/>
      <c r="Z47" s="169"/>
      <c r="AA47" s="170"/>
      <c r="AB47" s="169"/>
      <c r="AC47" s="170"/>
      <c r="AD47" s="169"/>
      <c r="AE47" s="170"/>
      <c r="AF47" s="169"/>
      <c r="AG47" s="170"/>
      <c r="AH47" s="169"/>
      <c r="AI47" s="170"/>
      <c r="AJ47" s="169"/>
      <c r="AK47" s="170"/>
      <c r="AL47" s="169"/>
      <c r="AM47" s="170"/>
      <c r="AN47" s="169"/>
      <c r="AO47" s="170"/>
      <c r="AP47" s="169"/>
      <c r="AQ47" s="170"/>
      <c r="AR47" s="40"/>
      <c r="AS47" s="9"/>
      <c r="AT47" s="9"/>
      <c r="AU47" s="9"/>
      <c r="AV47" s="9"/>
      <c r="AW47" s="9"/>
      <c r="AX47" s="9"/>
      <c r="AY47" s="40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40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</row>
    <row r="48" spans="4:132" s="28" customFormat="1" ht="18" customHeight="1">
      <c r="D48" s="275"/>
      <c r="E48" s="148" t="s">
        <v>366</v>
      </c>
      <c r="F48" s="143" t="s">
        <v>330</v>
      </c>
      <c r="G48" s="12"/>
      <c r="H48" s="40"/>
      <c r="I48" s="26">
        <f>SUM(I34,I35,I40)</f>
        <v>0</v>
      </c>
      <c r="J48" s="26">
        <f>SUM(J34,J35,J40)</f>
        <v>0</v>
      </c>
      <c r="K48" s="26">
        <f t="shared" ref="K48:P48" si="5">SUM(K34,K35,K40)</f>
        <v>0</v>
      </c>
      <c r="L48" s="26">
        <f t="shared" si="5"/>
        <v>0</v>
      </c>
      <c r="M48" s="24">
        <f t="shared" si="5"/>
        <v>0</v>
      </c>
      <c r="N48" s="24">
        <f t="shared" si="5"/>
        <v>0</v>
      </c>
      <c r="O48" s="24">
        <f t="shared" si="5"/>
        <v>0</v>
      </c>
      <c r="P48" s="24">
        <f t="shared" si="5"/>
        <v>0</v>
      </c>
      <c r="Q48" s="40"/>
      <c r="R48" s="172"/>
      <c r="S48" s="40"/>
      <c r="T48" s="169"/>
      <c r="U48" s="170"/>
      <c r="V48" s="169"/>
      <c r="W48" s="170"/>
      <c r="X48" s="169"/>
      <c r="Y48" s="170"/>
      <c r="Z48" s="169"/>
      <c r="AA48" s="170"/>
      <c r="AB48" s="169"/>
      <c r="AC48" s="170"/>
      <c r="AD48" s="169"/>
      <c r="AE48" s="170"/>
      <c r="AF48" s="169"/>
      <c r="AG48" s="170"/>
      <c r="AH48" s="169"/>
      <c r="AI48" s="170"/>
      <c r="AJ48" s="169"/>
      <c r="AK48" s="170"/>
      <c r="AL48" s="169"/>
      <c r="AM48" s="170"/>
      <c r="AN48" s="169"/>
      <c r="AO48" s="170"/>
      <c r="AP48" s="169"/>
      <c r="AQ48" s="170"/>
      <c r="AR48" s="40"/>
      <c r="AS48" s="9"/>
      <c r="AT48" s="9"/>
      <c r="AU48" s="9"/>
      <c r="AV48" s="9"/>
      <c r="AW48" s="9"/>
      <c r="AX48" s="9"/>
      <c r="AY48" s="40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40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</row>
    <row r="49" spans="4:131" s="28" customFormat="1" ht="18" customHeight="1">
      <c r="D49" s="275"/>
      <c r="E49" s="148" t="s">
        <v>367</v>
      </c>
      <c r="F49" s="143" t="s">
        <v>331</v>
      </c>
      <c r="G49" s="12"/>
      <c r="H49" s="40"/>
      <c r="I49" s="26">
        <f>SUM(I34,I35,I40,I44)</f>
        <v>0</v>
      </c>
      <c r="J49" s="26">
        <f>SUM(J34,J35,J40,J44)</f>
        <v>0</v>
      </c>
      <c r="K49" s="26">
        <f t="shared" ref="K49:P49" si="6">SUM(K34,K35,K40,K44)</f>
        <v>0</v>
      </c>
      <c r="L49" s="26">
        <f t="shared" si="6"/>
        <v>0</v>
      </c>
      <c r="M49" s="24">
        <f t="shared" si="6"/>
        <v>0</v>
      </c>
      <c r="N49" s="24">
        <f t="shared" si="6"/>
        <v>0</v>
      </c>
      <c r="O49" s="24">
        <f t="shared" si="6"/>
        <v>0</v>
      </c>
      <c r="P49" s="24">
        <f t="shared" si="6"/>
        <v>0</v>
      </c>
      <c r="Q49" s="40"/>
      <c r="R49" s="172"/>
      <c r="S49" s="40"/>
      <c r="T49" s="169"/>
      <c r="U49" s="170"/>
      <c r="V49" s="169"/>
      <c r="W49" s="170"/>
      <c r="X49" s="169"/>
      <c r="Y49" s="170"/>
      <c r="Z49" s="169"/>
      <c r="AA49" s="170"/>
      <c r="AB49" s="169"/>
      <c r="AC49" s="170"/>
      <c r="AD49" s="169"/>
      <c r="AE49" s="170"/>
      <c r="AF49" s="169"/>
      <c r="AG49" s="170"/>
      <c r="AH49" s="169"/>
      <c r="AI49" s="170"/>
      <c r="AJ49" s="169"/>
      <c r="AK49" s="170"/>
      <c r="AL49" s="169"/>
      <c r="AM49" s="170"/>
      <c r="AN49" s="169"/>
      <c r="AO49" s="170"/>
      <c r="AP49" s="169"/>
      <c r="AQ49" s="170"/>
      <c r="AR49" s="40"/>
      <c r="AS49" s="9"/>
      <c r="AT49" s="9"/>
      <c r="AU49" s="9"/>
      <c r="AV49" s="9"/>
      <c r="AW49" s="9"/>
      <c r="AX49" s="9"/>
      <c r="AY49" s="40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40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</row>
    <row r="50" spans="4:131" s="28" customFormat="1" ht="18" customHeight="1">
      <c r="D50" s="275"/>
      <c r="E50" s="148" t="s">
        <v>368</v>
      </c>
      <c r="F50" s="143" t="s">
        <v>329</v>
      </c>
      <c r="G50" s="12"/>
      <c r="H50" s="40"/>
      <c r="I50" s="26">
        <f>SUM(I34,I35,I40,I44,I45,I47)</f>
        <v>0</v>
      </c>
      <c r="J50" s="26">
        <f>SUM(J34,J35,J40,J44,J45,J47)</f>
        <v>0</v>
      </c>
      <c r="K50" s="26">
        <f t="shared" ref="K50:P50" si="7">SUM(K34,K35,K40,K44,K45,K47)</f>
        <v>0</v>
      </c>
      <c r="L50" s="26">
        <f t="shared" si="7"/>
        <v>0</v>
      </c>
      <c r="M50" s="24">
        <f t="shared" si="7"/>
        <v>0</v>
      </c>
      <c r="N50" s="24">
        <f t="shared" si="7"/>
        <v>0</v>
      </c>
      <c r="O50" s="24">
        <f t="shared" si="7"/>
        <v>0</v>
      </c>
      <c r="P50" s="24">
        <f t="shared" si="7"/>
        <v>0</v>
      </c>
      <c r="Q50" s="40"/>
      <c r="R50" s="172"/>
      <c r="S50" s="40"/>
      <c r="T50" s="169"/>
      <c r="U50" s="170"/>
      <c r="V50" s="169"/>
      <c r="W50" s="170"/>
      <c r="X50" s="169"/>
      <c r="Y50" s="170"/>
      <c r="Z50" s="169"/>
      <c r="AA50" s="170"/>
      <c r="AB50" s="169"/>
      <c r="AC50" s="170"/>
      <c r="AD50" s="169"/>
      <c r="AE50" s="170"/>
      <c r="AF50" s="169"/>
      <c r="AG50" s="170"/>
      <c r="AH50" s="169"/>
      <c r="AI50" s="170"/>
      <c r="AJ50" s="169"/>
      <c r="AK50" s="170"/>
      <c r="AL50" s="169"/>
      <c r="AM50" s="170"/>
      <c r="AN50" s="169"/>
      <c r="AO50" s="170"/>
      <c r="AP50" s="169"/>
      <c r="AQ50" s="170"/>
      <c r="AR50" s="40"/>
      <c r="AS50" s="9"/>
      <c r="AT50" s="9"/>
      <c r="AU50" s="9"/>
      <c r="AV50" s="9"/>
      <c r="AW50" s="9"/>
      <c r="AX50" s="9"/>
      <c r="AY50" s="40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40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</row>
    <row r="51" spans="4:131" s="28" customFormat="1" ht="18" customHeight="1">
      <c r="D51" s="275"/>
      <c r="E51" s="148" t="s">
        <v>369</v>
      </c>
      <c r="F51" s="269" t="s">
        <v>31</v>
      </c>
      <c r="G51" s="270"/>
      <c r="H51" s="18"/>
      <c r="I51" s="26">
        <f t="shared" ref="I51:P51" si="8">SUM(I32,I50)</f>
        <v>0</v>
      </c>
      <c r="J51" s="26">
        <f t="shared" si="8"/>
        <v>0</v>
      </c>
      <c r="K51" s="26">
        <f t="shared" si="8"/>
        <v>0</v>
      </c>
      <c r="L51" s="26">
        <f t="shared" si="8"/>
        <v>0</v>
      </c>
      <c r="M51" s="24">
        <f t="shared" si="8"/>
        <v>0</v>
      </c>
      <c r="N51" s="24">
        <f t="shared" si="8"/>
        <v>0</v>
      </c>
      <c r="O51" s="24">
        <f t="shared" si="8"/>
        <v>0</v>
      </c>
      <c r="P51" s="24">
        <f t="shared" si="8"/>
        <v>0</v>
      </c>
      <c r="Q51" s="40"/>
      <c r="R51" s="172"/>
      <c r="S51" s="40"/>
      <c r="T51" s="6">
        <v>850.85</v>
      </c>
      <c r="U51" s="5">
        <v>2073674.6029999999</v>
      </c>
      <c r="V51" s="6">
        <v>646.96</v>
      </c>
      <c r="W51" s="5">
        <v>1576757.9728000001</v>
      </c>
      <c r="X51" s="6">
        <v>536.14</v>
      </c>
      <c r="Y51" s="5">
        <v>1306669.6851999999</v>
      </c>
      <c r="Z51" s="6">
        <v>318.49</v>
      </c>
      <c r="AA51" s="5">
        <v>776217.45819999999</v>
      </c>
      <c r="AB51" s="6">
        <v>181.84</v>
      </c>
      <c r="AC51" s="5">
        <v>443176.8112</v>
      </c>
      <c r="AD51" s="6">
        <v>0</v>
      </c>
      <c r="AE51" s="5">
        <v>0</v>
      </c>
      <c r="AF51" s="6"/>
      <c r="AG51" s="5"/>
      <c r="AH51" s="6"/>
      <c r="AI51" s="5"/>
      <c r="AJ51" s="6"/>
      <c r="AK51" s="5"/>
      <c r="AL51" s="6"/>
      <c r="AM51" s="5"/>
      <c r="AN51" s="6"/>
      <c r="AO51" s="5"/>
      <c r="AP51" s="6"/>
      <c r="AQ51" s="5"/>
      <c r="AR51" s="40"/>
      <c r="AS51" s="9"/>
      <c r="AT51" s="9"/>
      <c r="AU51" s="9"/>
      <c r="AV51" s="9"/>
      <c r="AW51" s="9"/>
      <c r="AX51" s="9"/>
      <c r="AY51" s="40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40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188">
        <f>SUMIF($T$9:$AQ$9,DG$9,$T51:$AQ51)</f>
        <v>2534.2799999999997</v>
      </c>
      <c r="DH51" s="188">
        <f>SUMIF($T$9:$AQ$9,DH$9,$T51:$AQ51)</f>
        <v>6176496.5304000005</v>
      </c>
      <c r="DI51" s="188">
        <f>IF(MONTH_SEQUENCE=13,I51,0)</f>
        <v>0</v>
      </c>
      <c r="DJ51" s="188">
        <f>IF(MONTH_SEQUENCE=13,M51,0)</f>
        <v>0</v>
      </c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</row>
    <row r="52" spans="4:131" ht="12" hidden="1" customHeight="1">
      <c r="D52" s="149"/>
      <c r="E52" s="150"/>
      <c r="F52" s="150"/>
      <c r="G52" s="150"/>
      <c r="H52" s="3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151"/>
      <c r="DI52" s="151"/>
      <c r="DJ52" s="151"/>
      <c r="DK52" s="151"/>
      <c r="DL52" s="151"/>
      <c r="DM52" s="151"/>
      <c r="DN52" s="151"/>
      <c r="DO52" s="151"/>
      <c r="DP52" s="151"/>
      <c r="DQ52" s="151"/>
      <c r="DR52" s="151"/>
      <c r="DS52" s="151"/>
      <c r="DT52" s="151"/>
      <c r="DU52" s="151"/>
      <c r="DV52" s="151"/>
      <c r="DW52" s="151"/>
      <c r="DX52" s="151"/>
      <c r="DY52" s="151"/>
      <c r="DZ52" s="151"/>
    </row>
    <row r="53" spans="4:131" s="28" customFormat="1" ht="18" customHeight="1">
      <c r="D53" s="276" t="s">
        <v>375</v>
      </c>
      <c r="E53" s="152" t="s">
        <v>358</v>
      </c>
      <c r="F53" s="153" t="s">
        <v>334</v>
      </c>
      <c r="G53" s="138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19"/>
      <c r="EA53" s="27"/>
    </row>
    <row r="54" spans="4:131" s="28" customFormat="1" ht="18" customHeight="1">
      <c r="D54" s="276"/>
      <c r="E54" s="148" t="s">
        <v>357</v>
      </c>
      <c r="F54" s="143" t="s">
        <v>325</v>
      </c>
      <c r="G54" s="12"/>
      <c r="H54" s="40"/>
      <c r="I54" s="26">
        <f>J54+K54+L54</f>
        <v>0</v>
      </c>
      <c r="J54" s="25"/>
      <c r="K54" s="25"/>
      <c r="L54" s="25"/>
      <c r="M54" s="24">
        <f>N54+O54+P54</f>
        <v>0</v>
      </c>
      <c r="N54" s="23"/>
      <c r="O54" s="23"/>
      <c r="P54" s="23"/>
      <c r="Q54" s="40"/>
      <c r="R54" s="147"/>
      <c r="S54" s="40"/>
      <c r="T54" s="169"/>
      <c r="U54" s="170"/>
      <c r="V54" s="169"/>
      <c r="W54" s="170"/>
      <c r="X54" s="169"/>
      <c r="Y54" s="170"/>
      <c r="Z54" s="169"/>
      <c r="AA54" s="170"/>
      <c r="AB54" s="169"/>
      <c r="AC54" s="170"/>
      <c r="AD54" s="169"/>
      <c r="AE54" s="170"/>
      <c r="AF54" s="169"/>
      <c r="AG54" s="170"/>
      <c r="AH54" s="169"/>
      <c r="AI54" s="170"/>
      <c r="AJ54" s="169"/>
      <c r="AK54" s="170"/>
      <c r="AL54" s="169"/>
      <c r="AM54" s="170"/>
      <c r="AN54" s="169"/>
      <c r="AO54" s="170"/>
      <c r="AP54" s="169"/>
      <c r="AQ54" s="170"/>
      <c r="AR54" s="40"/>
      <c r="AS54" s="9"/>
      <c r="AT54" s="9"/>
      <c r="AU54" s="9"/>
      <c r="AV54" s="9"/>
      <c r="AW54" s="9"/>
      <c r="AX54" s="9"/>
      <c r="AY54" s="40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40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</row>
    <row r="55" spans="4:131" s="28" customFormat="1" ht="18" customHeight="1">
      <c r="D55" s="276"/>
      <c r="E55" s="148" t="s">
        <v>359</v>
      </c>
      <c r="F55" s="143" t="s">
        <v>34</v>
      </c>
      <c r="G55" s="12"/>
      <c r="H55" s="40"/>
      <c r="I55" s="26">
        <f>J55+K55+L55</f>
        <v>0</v>
      </c>
      <c r="J55" s="26">
        <f>SUM(J58:J59)</f>
        <v>0</v>
      </c>
      <c r="K55" s="26">
        <f>SUM(K58:K59)</f>
        <v>0</v>
      </c>
      <c r="L55" s="26">
        <f>SUM(L58:L59)</f>
        <v>0</v>
      </c>
      <c r="M55" s="24">
        <f>N55+O55+P55</f>
        <v>0</v>
      </c>
      <c r="N55" s="24">
        <f>SUM(N58:N59)</f>
        <v>0</v>
      </c>
      <c r="O55" s="24">
        <f>SUM(O58:O59)</f>
        <v>0</v>
      </c>
      <c r="P55" s="24">
        <f>SUM(P58:P59)</f>
        <v>0</v>
      </c>
      <c r="Q55" s="40"/>
      <c r="R55" s="147"/>
      <c r="S55" s="40"/>
      <c r="T55" s="169"/>
      <c r="U55" s="170"/>
      <c r="V55" s="169"/>
      <c r="W55" s="170"/>
      <c r="X55" s="169"/>
      <c r="Y55" s="170"/>
      <c r="Z55" s="169"/>
      <c r="AA55" s="170"/>
      <c r="AB55" s="169"/>
      <c r="AC55" s="170"/>
      <c r="AD55" s="169"/>
      <c r="AE55" s="170"/>
      <c r="AF55" s="169"/>
      <c r="AG55" s="170"/>
      <c r="AH55" s="169"/>
      <c r="AI55" s="170"/>
      <c r="AJ55" s="169"/>
      <c r="AK55" s="170"/>
      <c r="AL55" s="169"/>
      <c r="AM55" s="170"/>
      <c r="AN55" s="169"/>
      <c r="AO55" s="170"/>
      <c r="AP55" s="169"/>
      <c r="AQ55" s="170"/>
      <c r="AR55" s="40"/>
      <c r="AS55" s="9"/>
      <c r="AT55" s="9"/>
      <c r="AU55" s="9"/>
      <c r="AV55" s="9"/>
      <c r="AW55" s="9"/>
      <c r="AX55" s="9"/>
      <c r="AY55" s="40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40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</row>
    <row r="56" spans="4:131" s="28" customFormat="1" ht="3" hidden="1" customHeight="1">
      <c r="D56" s="276"/>
      <c r="E56" s="148"/>
      <c r="F56" s="11"/>
      <c r="G56" s="12"/>
      <c r="H56" s="30"/>
      <c r="I56" s="22"/>
      <c r="J56" s="22"/>
      <c r="K56" s="22"/>
      <c r="L56" s="22"/>
      <c r="M56" s="21"/>
      <c r="N56" s="21"/>
      <c r="O56" s="21"/>
      <c r="P56" s="21"/>
      <c r="Q56" s="40"/>
      <c r="R56" s="40"/>
      <c r="S56" s="40"/>
      <c r="T56" s="169"/>
      <c r="U56" s="170"/>
      <c r="V56" s="169"/>
      <c r="W56" s="170"/>
      <c r="X56" s="169"/>
      <c r="Y56" s="170"/>
      <c r="Z56" s="169"/>
      <c r="AA56" s="170"/>
      <c r="AB56" s="169"/>
      <c r="AC56" s="170"/>
      <c r="AD56" s="169"/>
      <c r="AE56" s="170"/>
      <c r="AF56" s="169"/>
      <c r="AG56" s="170"/>
      <c r="AH56" s="169"/>
      <c r="AI56" s="170"/>
      <c r="AJ56" s="169"/>
      <c r="AK56" s="170"/>
      <c r="AL56" s="169"/>
      <c r="AM56" s="170"/>
      <c r="AN56" s="169"/>
      <c r="AO56" s="170"/>
      <c r="AP56" s="169"/>
      <c r="AQ56" s="17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</row>
    <row r="57" spans="4:131" s="28" customFormat="1" ht="3" hidden="1" customHeight="1">
      <c r="D57" s="276"/>
      <c r="E57" s="148"/>
      <c r="F57" s="11"/>
      <c r="G57" s="12"/>
      <c r="H57" s="30"/>
      <c r="I57" s="22"/>
      <c r="J57" s="22"/>
      <c r="K57" s="22"/>
      <c r="L57" s="22"/>
      <c r="M57" s="21"/>
      <c r="N57" s="21"/>
      <c r="O57" s="21"/>
      <c r="P57" s="21"/>
      <c r="Q57" s="40"/>
      <c r="R57" s="40"/>
      <c r="S57" s="40"/>
      <c r="T57" s="169"/>
      <c r="U57" s="170"/>
      <c r="V57" s="169"/>
      <c r="W57" s="170"/>
      <c r="X57" s="169"/>
      <c r="Y57" s="170"/>
      <c r="Z57" s="169"/>
      <c r="AA57" s="170"/>
      <c r="AB57" s="169"/>
      <c r="AC57" s="170"/>
      <c r="AD57" s="169"/>
      <c r="AE57" s="170"/>
      <c r="AF57" s="169"/>
      <c r="AG57" s="170"/>
      <c r="AH57" s="169"/>
      <c r="AI57" s="170"/>
      <c r="AJ57" s="169"/>
      <c r="AK57" s="170"/>
      <c r="AL57" s="169"/>
      <c r="AM57" s="170"/>
      <c r="AN57" s="169"/>
      <c r="AO57" s="170"/>
      <c r="AP57" s="169"/>
      <c r="AQ57" s="17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</row>
    <row r="58" spans="4:131" s="28" customFormat="1" ht="18" customHeight="1">
      <c r="D58" s="276"/>
      <c r="E58" s="148" t="s">
        <v>360</v>
      </c>
      <c r="F58" s="11" t="s">
        <v>33</v>
      </c>
      <c r="G58" s="12"/>
      <c r="H58" s="40"/>
      <c r="I58" s="26">
        <f>J58+K58+L58</f>
        <v>0</v>
      </c>
      <c r="J58" s="25"/>
      <c r="K58" s="25"/>
      <c r="L58" s="25"/>
      <c r="M58" s="24">
        <f>N58+O58+P58</f>
        <v>0</v>
      </c>
      <c r="N58" s="23"/>
      <c r="O58" s="23"/>
      <c r="P58" s="23"/>
      <c r="Q58" s="40"/>
      <c r="R58" s="147"/>
      <c r="S58" s="40"/>
      <c r="T58" s="169"/>
      <c r="U58" s="170"/>
      <c r="V58" s="169"/>
      <c r="W58" s="170"/>
      <c r="X58" s="169"/>
      <c r="Y58" s="170"/>
      <c r="Z58" s="169"/>
      <c r="AA58" s="170"/>
      <c r="AB58" s="169"/>
      <c r="AC58" s="170"/>
      <c r="AD58" s="169"/>
      <c r="AE58" s="170"/>
      <c r="AF58" s="169"/>
      <c r="AG58" s="170"/>
      <c r="AH58" s="169"/>
      <c r="AI58" s="170"/>
      <c r="AJ58" s="169"/>
      <c r="AK58" s="170"/>
      <c r="AL58" s="169"/>
      <c r="AM58" s="170"/>
      <c r="AN58" s="169"/>
      <c r="AO58" s="170"/>
      <c r="AP58" s="169"/>
      <c r="AQ58" s="170"/>
      <c r="AR58" s="40"/>
      <c r="AS58" s="9"/>
      <c r="AT58" s="9"/>
      <c r="AU58" s="9"/>
      <c r="AV58" s="9"/>
      <c r="AW58" s="9"/>
      <c r="AX58" s="9"/>
      <c r="AY58" s="40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40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</row>
    <row r="59" spans="4:131" s="28" customFormat="1" ht="18" customHeight="1">
      <c r="D59" s="276"/>
      <c r="E59" s="148" t="s">
        <v>361</v>
      </c>
      <c r="F59" s="11" t="s">
        <v>32</v>
      </c>
      <c r="G59" s="12"/>
      <c r="H59" s="40"/>
      <c r="I59" s="26">
        <f>J59+K59+L59</f>
        <v>0</v>
      </c>
      <c r="J59" s="25"/>
      <c r="K59" s="25"/>
      <c r="L59" s="25"/>
      <c r="M59" s="24">
        <f>N59+O59+P59</f>
        <v>0</v>
      </c>
      <c r="N59" s="23"/>
      <c r="O59" s="23"/>
      <c r="P59" s="23"/>
      <c r="Q59" s="40"/>
      <c r="R59" s="147"/>
      <c r="S59" s="40"/>
      <c r="T59" s="169"/>
      <c r="U59" s="170"/>
      <c r="V59" s="169"/>
      <c r="W59" s="170"/>
      <c r="X59" s="169"/>
      <c r="Y59" s="170"/>
      <c r="Z59" s="169"/>
      <c r="AA59" s="170"/>
      <c r="AB59" s="169"/>
      <c r="AC59" s="170"/>
      <c r="AD59" s="169"/>
      <c r="AE59" s="170"/>
      <c r="AF59" s="169"/>
      <c r="AG59" s="170"/>
      <c r="AH59" s="169"/>
      <c r="AI59" s="170"/>
      <c r="AJ59" s="169"/>
      <c r="AK59" s="170"/>
      <c r="AL59" s="169"/>
      <c r="AM59" s="170"/>
      <c r="AN59" s="169"/>
      <c r="AO59" s="170"/>
      <c r="AP59" s="169"/>
      <c r="AQ59" s="170"/>
      <c r="AR59" s="40"/>
      <c r="AS59" s="9"/>
      <c r="AT59" s="9"/>
      <c r="AU59" s="9"/>
      <c r="AV59" s="9"/>
      <c r="AW59" s="9"/>
      <c r="AX59" s="9"/>
      <c r="AY59" s="40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40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</row>
    <row r="60" spans="4:131" s="28" customFormat="1" ht="18" customHeight="1">
      <c r="D60" s="276"/>
      <c r="E60" s="148" t="s">
        <v>362</v>
      </c>
      <c r="F60" s="143" t="s">
        <v>326</v>
      </c>
      <c r="G60" s="12"/>
      <c r="H60" s="40"/>
      <c r="I60" s="26">
        <f>J60+K60+L60</f>
        <v>0</v>
      </c>
      <c r="J60" s="25"/>
      <c r="K60" s="25"/>
      <c r="L60" s="25"/>
      <c r="M60" s="24">
        <f>N60+O60+P60</f>
        <v>0</v>
      </c>
      <c r="N60" s="23"/>
      <c r="O60" s="23"/>
      <c r="P60" s="23"/>
      <c r="Q60" s="40"/>
      <c r="R60" s="147"/>
      <c r="S60" s="40"/>
      <c r="T60" s="169"/>
      <c r="U60" s="170"/>
      <c r="V60" s="169"/>
      <c r="W60" s="170"/>
      <c r="X60" s="169"/>
      <c r="Y60" s="170"/>
      <c r="Z60" s="169"/>
      <c r="AA60" s="170"/>
      <c r="AB60" s="169"/>
      <c r="AC60" s="170"/>
      <c r="AD60" s="169"/>
      <c r="AE60" s="170"/>
      <c r="AF60" s="169"/>
      <c r="AG60" s="170"/>
      <c r="AH60" s="169"/>
      <c r="AI60" s="170"/>
      <c r="AJ60" s="169"/>
      <c r="AK60" s="170"/>
      <c r="AL60" s="169"/>
      <c r="AM60" s="170"/>
      <c r="AN60" s="169"/>
      <c r="AO60" s="170"/>
      <c r="AP60" s="169"/>
      <c r="AQ60" s="170"/>
      <c r="AR60" s="40"/>
      <c r="AS60" s="9"/>
      <c r="AT60" s="9"/>
      <c r="AU60" s="9"/>
      <c r="AV60" s="9"/>
      <c r="AW60" s="9"/>
      <c r="AX60" s="9"/>
      <c r="AY60" s="40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40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</row>
    <row r="61" spans="4:131" s="28" customFormat="1" ht="3" hidden="1" customHeight="1">
      <c r="D61" s="276"/>
      <c r="E61" s="148"/>
      <c r="F61" s="11"/>
      <c r="G61" s="12"/>
      <c r="H61" s="30"/>
      <c r="I61" s="22"/>
      <c r="J61" s="22"/>
      <c r="K61" s="22"/>
      <c r="L61" s="22"/>
      <c r="M61" s="21"/>
      <c r="N61" s="21"/>
      <c r="O61" s="21"/>
      <c r="P61" s="21"/>
      <c r="Q61" s="40"/>
      <c r="R61" s="40"/>
      <c r="S61" s="40"/>
      <c r="T61" s="169"/>
      <c r="U61" s="170"/>
      <c r="V61" s="169"/>
      <c r="W61" s="170"/>
      <c r="X61" s="169"/>
      <c r="Y61" s="170"/>
      <c r="Z61" s="169"/>
      <c r="AA61" s="170"/>
      <c r="AB61" s="169"/>
      <c r="AC61" s="170"/>
      <c r="AD61" s="169"/>
      <c r="AE61" s="170"/>
      <c r="AF61" s="169"/>
      <c r="AG61" s="170"/>
      <c r="AH61" s="169"/>
      <c r="AI61" s="170"/>
      <c r="AJ61" s="169"/>
      <c r="AK61" s="170"/>
      <c r="AL61" s="169"/>
      <c r="AM61" s="170"/>
      <c r="AN61" s="169"/>
      <c r="AO61" s="170"/>
      <c r="AP61" s="169"/>
      <c r="AQ61" s="17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</row>
    <row r="62" spans="4:131" s="28" customFormat="1" ht="3" hidden="1" customHeight="1">
      <c r="D62" s="276"/>
      <c r="E62" s="148"/>
      <c r="F62" s="11"/>
      <c r="G62" s="12"/>
      <c r="H62" s="30"/>
      <c r="I62" s="22"/>
      <c r="J62" s="22"/>
      <c r="K62" s="22"/>
      <c r="L62" s="22"/>
      <c r="M62" s="21"/>
      <c r="N62" s="21"/>
      <c r="O62" s="21"/>
      <c r="P62" s="21"/>
      <c r="Q62" s="40"/>
      <c r="R62" s="40"/>
      <c r="S62" s="40"/>
      <c r="T62" s="169"/>
      <c r="U62" s="170"/>
      <c r="V62" s="169"/>
      <c r="W62" s="170"/>
      <c r="X62" s="169"/>
      <c r="Y62" s="170"/>
      <c r="Z62" s="169"/>
      <c r="AA62" s="170"/>
      <c r="AB62" s="169"/>
      <c r="AC62" s="170"/>
      <c r="AD62" s="169"/>
      <c r="AE62" s="170"/>
      <c r="AF62" s="169"/>
      <c r="AG62" s="170"/>
      <c r="AH62" s="169"/>
      <c r="AI62" s="170"/>
      <c r="AJ62" s="169"/>
      <c r="AK62" s="170"/>
      <c r="AL62" s="169"/>
      <c r="AM62" s="170"/>
      <c r="AN62" s="169"/>
      <c r="AO62" s="170"/>
      <c r="AP62" s="169"/>
      <c r="AQ62" s="17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</row>
    <row r="63" spans="4:131" s="28" customFormat="1" ht="3" hidden="1" customHeight="1">
      <c r="D63" s="276"/>
      <c r="E63" s="148"/>
      <c r="F63" s="11"/>
      <c r="G63" s="12"/>
      <c r="H63" s="30"/>
      <c r="I63" s="22"/>
      <c r="J63" s="22"/>
      <c r="K63" s="22"/>
      <c r="L63" s="22"/>
      <c r="M63" s="21"/>
      <c r="N63" s="21"/>
      <c r="O63" s="21"/>
      <c r="P63" s="21"/>
      <c r="Q63" s="40"/>
      <c r="R63" s="40"/>
      <c r="S63" s="40"/>
      <c r="T63" s="169"/>
      <c r="U63" s="170"/>
      <c r="V63" s="169"/>
      <c r="W63" s="170"/>
      <c r="X63" s="169"/>
      <c r="Y63" s="170"/>
      <c r="Z63" s="169"/>
      <c r="AA63" s="170"/>
      <c r="AB63" s="169"/>
      <c r="AC63" s="170"/>
      <c r="AD63" s="169"/>
      <c r="AE63" s="170"/>
      <c r="AF63" s="169"/>
      <c r="AG63" s="170"/>
      <c r="AH63" s="169"/>
      <c r="AI63" s="170"/>
      <c r="AJ63" s="169"/>
      <c r="AK63" s="170"/>
      <c r="AL63" s="169"/>
      <c r="AM63" s="170"/>
      <c r="AN63" s="169"/>
      <c r="AO63" s="170"/>
      <c r="AP63" s="169"/>
      <c r="AQ63" s="17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</row>
    <row r="64" spans="4:131" s="28" customFormat="1" ht="18" customHeight="1">
      <c r="D64" s="276"/>
      <c r="E64" s="148" t="s">
        <v>363</v>
      </c>
      <c r="F64" s="143" t="s">
        <v>327</v>
      </c>
      <c r="G64" s="12"/>
      <c r="H64" s="40"/>
      <c r="I64" s="26">
        <f>J64+K64+L64</f>
        <v>0</v>
      </c>
      <c r="J64" s="25"/>
      <c r="K64" s="25"/>
      <c r="L64" s="25"/>
      <c r="M64" s="24">
        <f>N64+O64+P64</f>
        <v>0</v>
      </c>
      <c r="N64" s="23"/>
      <c r="O64" s="23"/>
      <c r="P64" s="23"/>
      <c r="Q64" s="40"/>
      <c r="R64" s="147"/>
      <c r="S64" s="40"/>
      <c r="T64" s="169"/>
      <c r="U64" s="170"/>
      <c r="V64" s="169"/>
      <c r="W64" s="170"/>
      <c r="X64" s="169"/>
      <c r="Y64" s="170"/>
      <c r="Z64" s="169"/>
      <c r="AA64" s="170"/>
      <c r="AB64" s="169"/>
      <c r="AC64" s="170"/>
      <c r="AD64" s="169"/>
      <c r="AE64" s="170"/>
      <c r="AF64" s="169"/>
      <c r="AG64" s="170"/>
      <c r="AH64" s="169"/>
      <c r="AI64" s="170"/>
      <c r="AJ64" s="169"/>
      <c r="AK64" s="170"/>
      <c r="AL64" s="169"/>
      <c r="AM64" s="170"/>
      <c r="AN64" s="169"/>
      <c r="AO64" s="170"/>
      <c r="AP64" s="169"/>
      <c r="AQ64" s="170"/>
      <c r="AR64" s="40"/>
      <c r="AS64" s="9"/>
      <c r="AT64" s="9"/>
      <c r="AU64" s="9"/>
      <c r="AV64" s="9"/>
      <c r="AW64" s="9"/>
      <c r="AX64" s="9"/>
      <c r="AY64" s="40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40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</row>
    <row r="65" spans="4:132" s="28" customFormat="1" ht="24" customHeight="1">
      <c r="D65" s="276"/>
      <c r="E65" s="148" t="s">
        <v>364</v>
      </c>
      <c r="F65" s="143" t="s">
        <v>333</v>
      </c>
      <c r="G65" s="12"/>
      <c r="H65" s="40"/>
      <c r="I65" s="26">
        <f>J65+K65+L65</f>
        <v>0</v>
      </c>
      <c r="J65" s="25"/>
      <c r="K65" s="25"/>
      <c r="L65" s="25"/>
      <c r="M65" s="24">
        <f>N65+O65+P65</f>
        <v>0</v>
      </c>
      <c r="N65" s="23"/>
      <c r="O65" s="23"/>
      <c r="P65" s="23"/>
      <c r="Q65" s="40"/>
      <c r="R65" s="147"/>
      <c r="S65" s="40"/>
      <c r="T65" s="169"/>
      <c r="U65" s="170"/>
      <c r="V65" s="169"/>
      <c r="W65" s="170"/>
      <c r="X65" s="169"/>
      <c r="Y65" s="170"/>
      <c r="Z65" s="169"/>
      <c r="AA65" s="170"/>
      <c r="AB65" s="169"/>
      <c r="AC65" s="170"/>
      <c r="AD65" s="169"/>
      <c r="AE65" s="170"/>
      <c r="AF65" s="169"/>
      <c r="AG65" s="170"/>
      <c r="AH65" s="169"/>
      <c r="AI65" s="170"/>
      <c r="AJ65" s="169"/>
      <c r="AK65" s="170"/>
      <c r="AL65" s="169"/>
      <c r="AM65" s="170"/>
      <c r="AN65" s="169"/>
      <c r="AO65" s="170"/>
      <c r="AP65" s="169"/>
      <c r="AQ65" s="170"/>
      <c r="AR65" s="40"/>
      <c r="AS65" s="9"/>
      <c r="AT65" s="9"/>
      <c r="AU65" s="9"/>
      <c r="AV65" s="9"/>
      <c r="AW65" s="9"/>
      <c r="AX65" s="9"/>
      <c r="AY65" s="40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40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</row>
    <row r="66" spans="4:132" s="28" customFormat="1" ht="3" hidden="1" customHeight="1">
      <c r="D66" s="276"/>
      <c r="E66" s="148"/>
      <c r="F66" s="143"/>
      <c r="G66" s="12"/>
      <c r="H66" s="30"/>
      <c r="I66" s="22"/>
      <c r="J66" s="22"/>
      <c r="K66" s="22"/>
      <c r="L66" s="22"/>
      <c r="M66" s="21"/>
      <c r="N66" s="21"/>
      <c r="O66" s="21"/>
      <c r="P66" s="21"/>
      <c r="Q66" s="40"/>
      <c r="R66" s="40"/>
      <c r="S66" s="40"/>
      <c r="T66" s="169"/>
      <c r="U66" s="170"/>
      <c r="V66" s="169"/>
      <c r="W66" s="170"/>
      <c r="X66" s="169"/>
      <c r="Y66" s="170"/>
      <c r="Z66" s="169"/>
      <c r="AA66" s="170"/>
      <c r="AB66" s="169"/>
      <c r="AC66" s="170"/>
      <c r="AD66" s="169"/>
      <c r="AE66" s="170"/>
      <c r="AF66" s="169"/>
      <c r="AG66" s="170"/>
      <c r="AH66" s="169"/>
      <c r="AI66" s="170"/>
      <c r="AJ66" s="169"/>
      <c r="AK66" s="170"/>
      <c r="AL66" s="169"/>
      <c r="AM66" s="170"/>
      <c r="AN66" s="169"/>
      <c r="AO66" s="170"/>
      <c r="AP66" s="169"/>
      <c r="AQ66" s="17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</row>
    <row r="67" spans="4:132" s="28" customFormat="1" ht="18" customHeight="1">
      <c r="D67" s="276"/>
      <c r="E67" s="148" t="s">
        <v>365</v>
      </c>
      <c r="F67" s="143" t="s">
        <v>328</v>
      </c>
      <c r="G67" s="12"/>
      <c r="H67" s="40"/>
      <c r="I67" s="26">
        <f>J67+K67+L67</f>
        <v>0</v>
      </c>
      <c r="J67" s="25"/>
      <c r="K67" s="25"/>
      <c r="L67" s="25"/>
      <c r="M67" s="24">
        <f>N67+O67+P67</f>
        <v>0</v>
      </c>
      <c r="N67" s="23"/>
      <c r="O67" s="23"/>
      <c r="P67" s="23"/>
      <c r="Q67" s="40"/>
      <c r="R67" s="147"/>
      <c r="S67" s="40"/>
      <c r="T67" s="169"/>
      <c r="U67" s="170"/>
      <c r="V67" s="169"/>
      <c r="W67" s="170"/>
      <c r="X67" s="169"/>
      <c r="Y67" s="170"/>
      <c r="Z67" s="169"/>
      <c r="AA67" s="170"/>
      <c r="AB67" s="169"/>
      <c r="AC67" s="170"/>
      <c r="AD67" s="169"/>
      <c r="AE67" s="170"/>
      <c r="AF67" s="169"/>
      <c r="AG67" s="170"/>
      <c r="AH67" s="169"/>
      <c r="AI67" s="170"/>
      <c r="AJ67" s="169"/>
      <c r="AK67" s="170"/>
      <c r="AL67" s="169"/>
      <c r="AM67" s="170"/>
      <c r="AN67" s="169"/>
      <c r="AO67" s="170"/>
      <c r="AP67" s="169"/>
      <c r="AQ67" s="170"/>
      <c r="AR67" s="40"/>
      <c r="AS67" s="9"/>
      <c r="AT67" s="9"/>
      <c r="AU67" s="9"/>
      <c r="AV67" s="9"/>
      <c r="AW67" s="9"/>
      <c r="AX67" s="9"/>
      <c r="AY67" s="40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40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</row>
    <row r="68" spans="4:132" s="28" customFormat="1" ht="18" customHeight="1">
      <c r="D68" s="276"/>
      <c r="E68" s="148" t="s">
        <v>366</v>
      </c>
      <c r="F68" s="143" t="s">
        <v>330</v>
      </c>
      <c r="G68" s="12"/>
      <c r="H68" s="40"/>
      <c r="I68" s="26">
        <f t="shared" ref="I68:P68" si="9">SUM(I54,I55,I60)</f>
        <v>0</v>
      </c>
      <c r="J68" s="26">
        <f t="shared" si="9"/>
        <v>0</v>
      </c>
      <c r="K68" s="26">
        <f t="shared" si="9"/>
        <v>0</v>
      </c>
      <c r="L68" s="26">
        <f t="shared" si="9"/>
        <v>0</v>
      </c>
      <c r="M68" s="24">
        <f t="shared" si="9"/>
        <v>0</v>
      </c>
      <c r="N68" s="24">
        <f t="shared" si="9"/>
        <v>0</v>
      </c>
      <c r="O68" s="24">
        <f t="shared" si="9"/>
        <v>0</v>
      </c>
      <c r="P68" s="24">
        <f t="shared" si="9"/>
        <v>0</v>
      </c>
      <c r="Q68" s="40"/>
      <c r="R68" s="172"/>
      <c r="S68" s="40"/>
      <c r="T68" s="169"/>
      <c r="U68" s="170"/>
      <c r="V68" s="169"/>
      <c r="W68" s="170"/>
      <c r="X68" s="169"/>
      <c r="Y68" s="170"/>
      <c r="Z68" s="169"/>
      <c r="AA68" s="170"/>
      <c r="AB68" s="169"/>
      <c r="AC68" s="170"/>
      <c r="AD68" s="169"/>
      <c r="AE68" s="170"/>
      <c r="AF68" s="169"/>
      <c r="AG68" s="170"/>
      <c r="AH68" s="169"/>
      <c r="AI68" s="170"/>
      <c r="AJ68" s="169"/>
      <c r="AK68" s="170"/>
      <c r="AL68" s="169"/>
      <c r="AM68" s="170"/>
      <c r="AN68" s="169"/>
      <c r="AO68" s="170"/>
      <c r="AP68" s="169"/>
      <c r="AQ68" s="170"/>
      <c r="AR68" s="40"/>
      <c r="AS68" s="9"/>
      <c r="AT68" s="9"/>
      <c r="AU68" s="9"/>
      <c r="AV68" s="9"/>
      <c r="AW68" s="9"/>
      <c r="AX68" s="9"/>
      <c r="AY68" s="40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40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</row>
    <row r="69" spans="4:132" s="28" customFormat="1" ht="18" customHeight="1">
      <c r="D69" s="276"/>
      <c r="E69" s="148" t="s">
        <v>367</v>
      </c>
      <c r="F69" s="143" t="s">
        <v>331</v>
      </c>
      <c r="G69" s="12"/>
      <c r="H69" s="40"/>
      <c r="I69" s="26">
        <f t="shared" ref="I69:P69" si="10">SUM(I54,I55,I60,I64)</f>
        <v>0</v>
      </c>
      <c r="J69" s="26">
        <f t="shared" si="10"/>
        <v>0</v>
      </c>
      <c r="K69" s="26">
        <f t="shared" si="10"/>
        <v>0</v>
      </c>
      <c r="L69" s="26">
        <f t="shared" si="10"/>
        <v>0</v>
      </c>
      <c r="M69" s="24">
        <f t="shared" si="10"/>
        <v>0</v>
      </c>
      <c r="N69" s="24">
        <f t="shared" si="10"/>
        <v>0</v>
      </c>
      <c r="O69" s="24">
        <f t="shared" si="10"/>
        <v>0</v>
      </c>
      <c r="P69" s="24">
        <f t="shared" si="10"/>
        <v>0</v>
      </c>
      <c r="Q69" s="40"/>
      <c r="R69" s="172"/>
      <c r="S69" s="40"/>
      <c r="T69" s="169"/>
      <c r="U69" s="170"/>
      <c r="V69" s="169"/>
      <c r="W69" s="170"/>
      <c r="X69" s="169"/>
      <c r="Y69" s="170"/>
      <c r="Z69" s="169"/>
      <c r="AA69" s="170"/>
      <c r="AB69" s="169"/>
      <c r="AC69" s="170"/>
      <c r="AD69" s="169"/>
      <c r="AE69" s="170"/>
      <c r="AF69" s="169"/>
      <c r="AG69" s="170"/>
      <c r="AH69" s="169"/>
      <c r="AI69" s="170"/>
      <c r="AJ69" s="169"/>
      <c r="AK69" s="170"/>
      <c r="AL69" s="169"/>
      <c r="AM69" s="170"/>
      <c r="AN69" s="169"/>
      <c r="AO69" s="170"/>
      <c r="AP69" s="169"/>
      <c r="AQ69" s="170"/>
      <c r="AR69" s="40"/>
      <c r="AS69" s="9"/>
      <c r="AT69" s="9"/>
      <c r="AU69" s="9"/>
      <c r="AV69" s="9"/>
      <c r="AW69" s="9"/>
      <c r="AX69" s="9"/>
      <c r="AY69" s="40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40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</row>
    <row r="70" spans="4:132" s="28" customFormat="1" ht="18" customHeight="1">
      <c r="D70" s="276"/>
      <c r="E70" s="148" t="s">
        <v>368</v>
      </c>
      <c r="F70" s="143" t="s">
        <v>329</v>
      </c>
      <c r="G70" s="12"/>
      <c r="H70" s="40"/>
      <c r="I70" s="26">
        <f t="shared" ref="I70:P70" si="11">SUM(I54,I55,I60,I64,I65,I67)</f>
        <v>0</v>
      </c>
      <c r="J70" s="26">
        <f t="shared" si="11"/>
        <v>0</v>
      </c>
      <c r="K70" s="26">
        <f t="shared" si="11"/>
        <v>0</v>
      </c>
      <c r="L70" s="26">
        <f t="shared" si="11"/>
        <v>0</v>
      </c>
      <c r="M70" s="24">
        <f t="shared" si="11"/>
        <v>0</v>
      </c>
      <c r="N70" s="24">
        <f t="shared" si="11"/>
        <v>0</v>
      </c>
      <c r="O70" s="24">
        <f t="shared" si="11"/>
        <v>0</v>
      </c>
      <c r="P70" s="24">
        <f t="shared" si="11"/>
        <v>0</v>
      </c>
      <c r="Q70" s="40"/>
      <c r="R70" s="172"/>
      <c r="S70" s="40"/>
      <c r="T70" s="169"/>
      <c r="U70" s="170"/>
      <c r="V70" s="169"/>
      <c r="W70" s="170"/>
      <c r="X70" s="169"/>
      <c r="Y70" s="170"/>
      <c r="Z70" s="169"/>
      <c r="AA70" s="170"/>
      <c r="AB70" s="169"/>
      <c r="AC70" s="170"/>
      <c r="AD70" s="169"/>
      <c r="AE70" s="170"/>
      <c r="AF70" s="169"/>
      <c r="AG70" s="170"/>
      <c r="AH70" s="169"/>
      <c r="AI70" s="170"/>
      <c r="AJ70" s="169"/>
      <c r="AK70" s="170"/>
      <c r="AL70" s="169"/>
      <c r="AM70" s="170"/>
      <c r="AN70" s="169"/>
      <c r="AO70" s="170"/>
      <c r="AP70" s="169"/>
      <c r="AQ70" s="170"/>
      <c r="AR70" s="40"/>
      <c r="AS70" s="9"/>
      <c r="AT70" s="9"/>
      <c r="AU70" s="9"/>
      <c r="AV70" s="9"/>
      <c r="AW70" s="9"/>
      <c r="AX70" s="9"/>
      <c r="AY70" s="40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40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</row>
    <row r="71" spans="4:132" s="28" customFormat="1" ht="18" customHeight="1">
      <c r="D71" s="276"/>
      <c r="E71" s="152" t="s">
        <v>371</v>
      </c>
      <c r="F71" s="153" t="s">
        <v>335</v>
      </c>
      <c r="G71" s="138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19"/>
      <c r="EA71" s="27"/>
      <c r="EB71" s="27"/>
    </row>
    <row r="72" spans="4:132" s="28" customFormat="1" ht="18" customHeight="1">
      <c r="D72" s="276"/>
      <c r="E72" s="148" t="s">
        <v>357</v>
      </c>
      <c r="F72" s="143" t="s">
        <v>325</v>
      </c>
      <c r="G72" s="12"/>
      <c r="H72" s="40"/>
      <c r="I72" s="26">
        <f>J72+K72+L72</f>
        <v>0</v>
      </c>
      <c r="J72" s="25"/>
      <c r="K72" s="25"/>
      <c r="L72" s="25"/>
      <c r="M72" s="24">
        <f>N72+O72+P72</f>
        <v>0</v>
      </c>
      <c r="N72" s="23"/>
      <c r="O72" s="23"/>
      <c r="P72" s="23"/>
      <c r="Q72" s="40"/>
      <c r="R72" s="147"/>
      <c r="S72" s="40"/>
      <c r="T72" s="169"/>
      <c r="U72" s="170"/>
      <c r="V72" s="169"/>
      <c r="W72" s="170"/>
      <c r="X72" s="169"/>
      <c r="Y72" s="170"/>
      <c r="Z72" s="169"/>
      <c r="AA72" s="170"/>
      <c r="AB72" s="169"/>
      <c r="AC72" s="170"/>
      <c r="AD72" s="169"/>
      <c r="AE72" s="170"/>
      <c r="AF72" s="169"/>
      <c r="AG72" s="170"/>
      <c r="AH72" s="169"/>
      <c r="AI72" s="170"/>
      <c r="AJ72" s="169"/>
      <c r="AK72" s="170"/>
      <c r="AL72" s="169"/>
      <c r="AM72" s="170"/>
      <c r="AN72" s="169"/>
      <c r="AO72" s="170"/>
      <c r="AP72" s="169"/>
      <c r="AQ72" s="170"/>
      <c r="AR72" s="40"/>
      <c r="AS72" s="9"/>
      <c r="AT72" s="9"/>
      <c r="AU72" s="9"/>
      <c r="AV72" s="9"/>
      <c r="AW72" s="9"/>
      <c r="AX72" s="9"/>
      <c r="AY72" s="40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40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</row>
    <row r="73" spans="4:132" s="28" customFormat="1" ht="18" customHeight="1">
      <c r="D73" s="276"/>
      <c r="E73" s="148" t="s">
        <v>359</v>
      </c>
      <c r="F73" s="143" t="s">
        <v>34</v>
      </c>
      <c r="G73" s="12"/>
      <c r="H73" s="40"/>
      <c r="I73" s="26">
        <f>J73+K73+L73</f>
        <v>0</v>
      </c>
      <c r="J73" s="26">
        <f>SUM(J76:J77)</f>
        <v>0</v>
      </c>
      <c r="K73" s="26">
        <f>SUM(K76:K77)</f>
        <v>0</v>
      </c>
      <c r="L73" s="26">
        <f>SUM(L76:L77)</f>
        <v>0</v>
      </c>
      <c r="M73" s="24">
        <f>N73+O73+P73</f>
        <v>0</v>
      </c>
      <c r="N73" s="24">
        <f>SUM(N76:N77)</f>
        <v>0</v>
      </c>
      <c r="O73" s="24">
        <f>SUM(O76:O77)</f>
        <v>0</v>
      </c>
      <c r="P73" s="24">
        <f>SUM(P76:P77)</f>
        <v>0</v>
      </c>
      <c r="Q73" s="40"/>
      <c r="R73" s="147"/>
      <c r="S73" s="40"/>
      <c r="T73" s="169"/>
      <c r="U73" s="170"/>
      <c r="V73" s="169"/>
      <c r="W73" s="170"/>
      <c r="X73" s="169"/>
      <c r="Y73" s="170"/>
      <c r="Z73" s="169"/>
      <c r="AA73" s="170"/>
      <c r="AB73" s="169"/>
      <c r="AC73" s="170"/>
      <c r="AD73" s="169"/>
      <c r="AE73" s="170"/>
      <c r="AF73" s="169"/>
      <c r="AG73" s="170"/>
      <c r="AH73" s="169"/>
      <c r="AI73" s="170"/>
      <c r="AJ73" s="169"/>
      <c r="AK73" s="170"/>
      <c r="AL73" s="169"/>
      <c r="AM73" s="170"/>
      <c r="AN73" s="169"/>
      <c r="AO73" s="170"/>
      <c r="AP73" s="169"/>
      <c r="AQ73" s="170"/>
      <c r="AR73" s="40"/>
      <c r="AS73" s="9"/>
      <c r="AT73" s="9"/>
      <c r="AU73" s="9"/>
      <c r="AV73" s="9"/>
      <c r="AW73" s="9"/>
      <c r="AX73" s="9"/>
      <c r="AY73" s="40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40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</row>
    <row r="74" spans="4:132" s="28" customFormat="1" ht="3" hidden="1" customHeight="1">
      <c r="D74" s="276"/>
      <c r="E74" s="148"/>
      <c r="F74" s="11"/>
      <c r="G74" s="12"/>
      <c r="H74" s="30"/>
      <c r="I74" s="22"/>
      <c r="J74" s="22"/>
      <c r="K74" s="22"/>
      <c r="L74" s="22"/>
      <c r="M74" s="21"/>
      <c r="N74" s="21"/>
      <c r="O74" s="21"/>
      <c r="P74" s="21"/>
      <c r="Q74" s="40"/>
      <c r="R74" s="40"/>
      <c r="S74" s="40"/>
      <c r="T74" s="169"/>
      <c r="U74" s="170"/>
      <c r="V74" s="169"/>
      <c r="W74" s="170"/>
      <c r="X74" s="169"/>
      <c r="Y74" s="170"/>
      <c r="Z74" s="169"/>
      <c r="AA74" s="170"/>
      <c r="AB74" s="169"/>
      <c r="AC74" s="170"/>
      <c r="AD74" s="169"/>
      <c r="AE74" s="170"/>
      <c r="AF74" s="169"/>
      <c r="AG74" s="170"/>
      <c r="AH74" s="169"/>
      <c r="AI74" s="170"/>
      <c r="AJ74" s="169"/>
      <c r="AK74" s="170"/>
      <c r="AL74" s="169"/>
      <c r="AM74" s="170"/>
      <c r="AN74" s="169"/>
      <c r="AO74" s="170"/>
      <c r="AP74" s="169"/>
      <c r="AQ74" s="17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</row>
    <row r="75" spans="4:132" s="28" customFormat="1" ht="3" hidden="1" customHeight="1">
      <c r="D75" s="276"/>
      <c r="E75" s="148"/>
      <c r="F75" s="11"/>
      <c r="G75" s="12"/>
      <c r="H75" s="30"/>
      <c r="I75" s="22"/>
      <c r="J75" s="22"/>
      <c r="K75" s="22"/>
      <c r="L75" s="22"/>
      <c r="M75" s="21"/>
      <c r="N75" s="21"/>
      <c r="O75" s="21"/>
      <c r="P75" s="21"/>
      <c r="Q75" s="40"/>
      <c r="R75" s="40"/>
      <c r="S75" s="40"/>
      <c r="T75" s="169"/>
      <c r="U75" s="170"/>
      <c r="V75" s="169"/>
      <c r="W75" s="170"/>
      <c r="X75" s="169"/>
      <c r="Y75" s="170"/>
      <c r="Z75" s="169"/>
      <c r="AA75" s="170"/>
      <c r="AB75" s="169"/>
      <c r="AC75" s="170"/>
      <c r="AD75" s="169"/>
      <c r="AE75" s="170"/>
      <c r="AF75" s="169"/>
      <c r="AG75" s="170"/>
      <c r="AH75" s="169"/>
      <c r="AI75" s="170"/>
      <c r="AJ75" s="169"/>
      <c r="AK75" s="170"/>
      <c r="AL75" s="169"/>
      <c r="AM75" s="170"/>
      <c r="AN75" s="169"/>
      <c r="AO75" s="170"/>
      <c r="AP75" s="169"/>
      <c r="AQ75" s="17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</row>
    <row r="76" spans="4:132" s="28" customFormat="1" ht="18" customHeight="1">
      <c r="D76" s="276"/>
      <c r="E76" s="148" t="s">
        <v>360</v>
      </c>
      <c r="F76" s="11" t="s">
        <v>33</v>
      </c>
      <c r="G76" s="12"/>
      <c r="H76" s="40"/>
      <c r="I76" s="26">
        <f>J76+K76+L76</f>
        <v>0</v>
      </c>
      <c r="J76" s="25"/>
      <c r="K76" s="25"/>
      <c r="L76" s="25"/>
      <c r="M76" s="24">
        <f>N76+O76+P76</f>
        <v>0</v>
      </c>
      <c r="N76" s="23"/>
      <c r="O76" s="23"/>
      <c r="P76" s="23"/>
      <c r="Q76" s="40"/>
      <c r="R76" s="147"/>
      <c r="S76" s="40"/>
      <c r="T76" s="169"/>
      <c r="U76" s="170"/>
      <c r="V76" s="169"/>
      <c r="W76" s="170"/>
      <c r="X76" s="169"/>
      <c r="Y76" s="170"/>
      <c r="Z76" s="169"/>
      <c r="AA76" s="170"/>
      <c r="AB76" s="169"/>
      <c r="AC76" s="170"/>
      <c r="AD76" s="169"/>
      <c r="AE76" s="170"/>
      <c r="AF76" s="169"/>
      <c r="AG76" s="170"/>
      <c r="AH76" s="169"/>
      <c r="AI76" s="170"/>
      <c r="AJ76" s="169"/>
      <c r="AK76" s="170"/>
      <c r="AL76" s="169"/>
      <c r="AM76" s="170"/>
      <c r="AN76" s="169"/>
      <c r="AO76" s="170"/>
      <c r="AP76" s="169"/>
      <c r="AQ76" s="170"/>
      <c r="AR76" s="40"/>
      <c r="AS76" s="9"/>
      <c r="AT76" s="9"/>
      <c r="AU76" s="9"/>
      <c r="AV76" s="9"/>
      <c r="AW76" s="9"/>
      <c r="AX76" s="9"/>
      <c r="AY76" s="40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40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</row>
    <row r="77" spans="4:132" s="28" customFormat="1" ht="18" customHeight="1">
      <c r="D77" s="276"/>
      <c r="E77" s="148" t="s">
        <v>361</v>
      </c>
      <c r="F77" s="11" t="s">
        <v>32</v>
      </c>
      <c r="G77" s="12"/>
      <c r="H77" s="40"/>
      <c r="I77" s="26">
        <f>J77+K77+L77</f>
        <v>0</v>
      </c>
      <c r="J77" s="25"/>
      <c r="K77" s="25"/>
      <c r="L77" s="25"/>
      <c r="M77" s="24">
        <f>N77+O77+P77</f>
        <v>0</v>
      </c>
      <c r="N77" s="23"/>
      <c r="O77" s="23"/>
      <c r="P77" s="23"/>
      <c r="Q77" s="40"/>
      <c r="R77" s="147"/>
      <c r="S77" s="40"/>
      <c r="T77" s="169"/>
      <c r="U77" s="170"/>
      <c r="V77" s="169"/>
      <c r="W77" s="170"/>
      <c r="X77" s="169"/>
      <c r="Y77" s="170"/>
      <c r="Z77" s="169"/>
      <c r="AA77" s="170"/>
      <c r="AB77" s="169"/>
      <c r="AC77" s="170"/>
      <c r="AD77" s="169"/>
      <c r="AE77" s="170"/>
      <c r="AF77" s="169"/>
      <c r="AG77" s="170"/>
      <c r="AH77" s="169"/>
      <c r="AI77" s="170"/>
      <c r="AJ77" s="169"/>
      <c r="AK77" s="170"/>
      <c r="AL77" s="169"/>
      <c r="AM77" s="170"/>
      <c r="AN77" s="169"/>
      <c r="AO77" s="170"/>
      <c r="AP77" s="169"/>
      <c r="AQ77" s="170"/>
      <c r="AR77" s="40"/>
      <c r="AS77" s="9"/>
      <c r="AT77" s="9"/>
      <c r="AU77" s="9"/>
      <c r="AV77" s="9"/>
      <c r="AW77" s="9"/>
      <c r="AX77" s="9"/>
      <c r="AY77" s="40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40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</row>
    <row r="78" spans="4:132" s="28" customFormat="1" ht="18" customHeight="1">
      <c r="D78" s="276"/>
      <c r="E78" s="148" t="s">
        <v>362</v>
      </c>
      <c r="F78" s="143" t="s">
        <v>326</v>
      </c>
      <c r="G78" s="12"/>
      <c r="H78" s="40"/>
      <c r="I78" s="26">
        <f>J78+K78+L78</f>
        <v>0</v>
      </c>
      <c r="J78" s="25"/>
      <c r="K78" s="25"/>
      <c r="L78" s="25"/>
      <c r="M78" s="24">
        <f>N78+O78+P78</f>
        <v>0</v>
      </c>
      <c r="N78" s="23"/>
      <c r="O78" s="23"/>
      <c r="P78" s="23"/>
      <c r="Q78" s="40"/>
      <c r="R78" s="147"/>
      <c r="S78" s="40"/>
      <c r="T78" s="169"/>
      <c r="U78" s="170"/>
      <c r="V78" s="169"/>
      <c r="W78" s="170"/>
      <c r="X78" s="169"/>
      <c r="Y78" s="170"/>
      <c r="Z78" s="169"/>
      <c r="AA78" s="170"/>
      <c r="AB78" s="169"/>
      <c r="AC78" s="170"/>
      <c r="AD78" s="169"/>
      <c r="AE78" s="170"/>
      <c r="AF78" s="169"/>
      <c r="AG78" s="170"/>
      <c r="AH78" s="169"/>
      <c r="AI78" s="170"/>
      <c r="AJ78" s="169"/>
      <c r="AK78" s="170"/>
      <c r="AL78" s="169"/>
      <c r="AM78" s="170"/>
      <c r="AN78" s="169"/>
      <c r="AO78" s="170"/>
      <c r="AP78" s="169"/>
      <c r="AQ78" s="170"/>
      <c r="AR78" s="40"/>
      <c r="AS78" s="9"/>
      <c r="AT78" s="9"/>
      <c r="AU78" s="9"/>
      <c r="AV78" s="9"/>
      <c r="AW78" s="9"/>
      <c r="AX78" s="9"/>
      <c r="AY78" s="40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40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</row>
    <row r="79" spans="4:132" s="28" customFormat="1" ht="3" hidden="1" customHeight="1">
      <c r="D79" s="276"/>
      <c r="E79" s="148"/>
      <c r="F79" s="11"/>
      <c r="G79" s="12"/>
      <c r="H79" s="30"/>
      <c r="I79" s="22"/>
      <c r="J79" s="22"/>
      <c r="K79" s="22"/>
      <c r="L79" s="22"/>
      <c r="M79" s="21"/>
      <c r="N79" s="21"/>
      <c r="O79" s="21"/>
      <c r="P79" s="21"/>
      <c r="Q79" s="40"/>
      <c r="R79" s="40"/>
      <c r="S79" s="40"/>
      <c r="T79" s="169"/>
      <c r="U79" s="170"/>
      <c r="V79" s="169"/>
      <c r="W79" s="170"/>
      <c r="X79" s="169"/>
      <c r="Y79" s="170"/>
      <c r="Z79" s="169"/>
      <c r="AA79" s="170"/>
      <c r="AB79" s="169"/>
      <c r="AC79" s="170"/>
      <c r="AD79" s="169"/>
      <c r="AE79" s="170"/>
      <c r="AF79" s="169"/>
      <c r="AG79" s="170"/>
      <c r="AH79" s="169"/>
      <c r="AI79" s="170"/>
      <c r="AJ79" s="169"/>
      <c r="AK79" s="170"/>
      <c r="AL79" s="169"/>
      <c r="AM79" s="170"/>
      <c r="AN79" s="169"/>
      <c r="AO79" s="170"/>
      <c r="AP79" s="169"/>
      <c r="AQ79" s="17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</row>
    <row r="80" spans="4:132" s="28" customFormat="1" ht="3" hidden="1" customHeight="1">
      <c r="D80" s="276"/>
      <c r="E80" s="148"/>
      <c r="F80" s="11"/>
      <c r="G80" s="12"/>
      <c r="H80" s="30"/>
      <c r="I80" s="22"/>
      <c r="J80" s="22"/>
      <c r="K80" s="22"/>
      <c r="L80" s="22"/>
      <c r="M80" s="21"/>
      <c r="N80" s="21"/>
      <c r="O80" s="21"/>
      <c r="P80" s="21"/>
      <c r="Q80" s="40"/>
      <c r="R80" s="40"/>
      <c r="S80" s="40"/>
      <c r="T80" s="169"/>
      <c r="U80" s="170"/>
      <c r="V80" s="169"/>
      <c r="W80" s="170"/>
      <c r="X80" s="169"/>
      <c r="Y80" s="170"/>
      <c r="Z80" s="169"/>
      <c r="AA80" s="170"/>
      <c r="AB80" s="169"/>
      <c r="AC80" s="170"/>
      <c r="AD80" s="169"/>
      <c r="AE80" s="170"/>
      <c r="AF80" s="169"/>
      <c r="AG80" s="170"/>
      <c r="AH80" s="169"/>
      <c r="AI80" s="170"/>
      <c r="AJ80" s="169"/>
      <c r="AK80" s="170"/>
      <c r="AL80" s="169"/>
      <c r="AM80" s="170"/>
      <c r="AN80" s="169"/>
      <c r="AO80" s="170"/>
      <c r="AP80" s="169"/>
      <c r="AQ80" s="17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</row>
    <row r="81" spans="4:131" s="28" customFormat="1" ht="3" hidden="1" customHeight="1">
      <c r="D81" s="276"/>
      <c r="E81" s="148"/>
      <c r="F81" s="11"/>
      <c r="G81" s="12"/>
      <c r="H81" s="30"/>
      <c r="I81" s="22"/>
      <c r="J81" s="22"/>
      <c r="K81" s="22"/>
      <c r="L81" s="22"/>
      <c r="M81" s="21"/>
      <c r="N81" s="21"/>
      <c r="O81" s="21"/>
      <c r="P81" s="21"/>
      <c r="Q81" s="40"/>
      <c r="R81" s="40"/>
      <c r="S81" s="40"/>
      <c r="T81" s="169"/>
      <c r="U81" s="170"/>
      <c r="V81" s="169"/>
      <c r="W81" s="170"/>
      <c r="X81" s="169"/>
      <c r="Y81" s="170"/>
      <c r="Z81" s="169"/>
      <c r="AA81" s="170"/>
      <c r="AB81" s="169"/>
      <c r="AC81" s="170"/>
      <c r="AD81" s="169"/>
      <c r="AE81" s="170"/>
      <c r="AF81" s="169"/>
      <c r="AG81" s="170"/>
      <c r="AH81" s="169"/>
      <c r="AI81" s="170"/>
      <c r="AJ81" s="169"/>
      <c r="AK81" s="170"/>
      <c r="AL81" s="169"/>
      <c r="AM81" s="170"/>
      <c r="AN81" s="169"/>
      <c r="AO81" s="170"/>
      <c r="AP81" s="169"/>
      <c r="AQ81" s="17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</row>
    <row r="82" spans="4:131" s="28" customFormat="1" ht="18" customHeight="1">
      <c r="D82" s="276"/>
      <c r="E82" s="148" t="s">
        <v>363</v>
      </c>
      <c r="F82" s="143" t="s">
        <v>327</v>
      </c>
      <c r="G82" s="12"/>
      <c r="H82" s="40"/>
      <c r="I82" s="26">
        <f>J82+K82+L82</f>
        <v>0</v>
      </c>
      <c r="J82" s="25"/>
      <c r="K82" s="25"/>
      <c r="L82" s="25"/>
      <c r="M82" s="24">
        <f>N82+O82+P82</f>
        <v>0</v>
      </c>
      <c r="N82" s="23"/>
      <c r="O82" s="23"/>
      <c r="P82" s="23"/>
      <c r="Q82" s="40"/>
      <c r="R82" s="147"/>
      <c r="S82" s="40"/>
      <c r="T82" s="169"/>
      <c r="U82" s="170"/>
      <c r="V82" s="169"/>
      <c r="W82" s="170"/>
      <c r="X82" s="169"/>
      <c r="Y82" s="170"/>
      <c r="Z82" s="169"/>
      <c r="AA82" s="170"/>
      <c r="AB82" s="169"/>
      <c r="AC82" s="170"/>
      <c r="AD82" s="169"/>
      <c r="AE82" s="170"/>
      <c r="AF82" s="169"/>
      <c r="AG82" s="170"/>
      <c r="AH82" s="169"/>
      <c r="AI82" s="170"/>
      <c r="AJ82" s="169"/>
      <c r="AK82" s="170"/>
      <c r="AL82" s="169"/>
      <c r="AM82" s="170"/>
      <c r="AN82" s="169"/>
      <c r="AO82" s="170"/>
      <c r="AP82" s="169"/>
      <c r="AQ82" s="170"/>
      <c r="AR82" s="40"/>
      <c r="AS82" s="9"/>
      <c r="AT82" s="9"/>
      <c r="AU82" s="9"/>
      <c r="AV82" s="9"/>
      <c r="AW82" s="9"/>
      <c r="AX82" s="9"/>
      <c r="AY82" s="40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40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</row>
    <row r="83" spans="4:131" s="28" customFormat="1" ht="24" customHeight="1">
      <c r="D83" s="276"/>
      <c r="E83" s="148" t="s">
        <v>364</v>
      </c>
      <c r="F83" s="143" t="s">
        <v>333</v>
      </c>
      <c r="G83" s="12"/>
      <c r="H83" s="40"/>
      <c r="I83" s="26">
        <f>J83+K83+L83</f>
        <v>0</v>
      </c>
      <c r="J83" s="25"/>
      <c r="K83" s="25"/>
      <c r="L83" s="25"/>
      <c r="M83" s="24">
        <f>N83+O83+P83</f>
        <v>0</v>
      </c>
      <c r="N83" s="23"/>
      <c r="O83" s="23"/>
      <c r="P83" s="23"/>
      <c r="Q83" s="40"/>
      <c r="R83" s="147"/>
      <c r="S83" s="40"/>
      <c r="T83" s="169"/>
      <c r="U83" s="170"/>
      <c r="V83" s="169"/>
      <c r="W83" s="170"/>
      <c r="X83" s="169"/>
      <c r="Y83" s="170"/>
      <c r="Z83" s="169"/>
      <c r="AA83" s="170"/>
      <c r="AB83" s="169"/>
      <c r="AC83" s="170"/>
      <c r="AD83" s="169"/>
      <c r="AE83" s="170"/>
      <c r="AF83" s="169"/>
      <c r="AG83" s="170"/>
      <c r="AH83" s="169"/>
      <c r="AI83" s="170"/>
      <c r="AJ83" s="169"/>
      <c r="AK83" s="170"/>
      <c r="AL83" s="169"/>
      <c r="AM83" s="170"/>
      <c r="AN83" s="169"/>
      <c r="AO83" s="170"/>
      <c r="AP83" s="169"/>
      <c r="AQ83" s="170"/>
      <c r="AR83" s="40"/>
      <c r="AS83" s="9"/>
      <c r="AT83" s="9"/>
      <c r="AU83" s="9"/>
      <c r="AV83" s="9"/>
      <c r="AW83" s="9"/>
      <c r="AX83" s="9"/>
      <c r="AY83" s="40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40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</row>
    <row r="84" spans="4:131" s="28" customFormat="1" ht="3" hidden="1" customHeight="1">
      <c r="D84" s="276"/>
      <c r="E84" s="148"/>
      <c r="F84" s="143"/>
      <c r="G84" s="12"/>
      <c r="H84" s="30"/>
      <c r="I84" s="22"/>
      <c r="J84" s="22"/>
      <c r="K84" s="22"/>
      <c r="L84" s="22"/>
      <c r="M84" s="21"/>
      <c r="N84" s="21"/>
      <c r="O84" s="21"/>
      <c r="P84" s="21"/>
      <c r="Q84" s="40"/>
      <c r="R84" s="40"/>
      <c r="S84" s="40"/>
      <c r="T84" s="169"/>
      <c r="U84" s="170"/>
      <c r="V84" s="169"/>
      <c r="W84" s="170"/>
      <c r="X84" s="169"/>
      <c r="Y84" s="170"/>
      <c r="Z84" s="169"/>
      <c r="AA84" s="170"/>
      <c r="AB84" s="169"/>
      <c r="AC84" s="170"/>
      <c r="AD84" s="169"/>
      <c r="AE84" s="170"/>
      <c r="AF84" s="169"/>
      <c r="AG84" s="170"/>
      <c r="AH84" s="169"/>
      <c r="AI84" s="170"/>
      <c r="AJ84" s="169"/>
      <c r="AK84" s="170"/>
      <c r="AL84" s="169"/>
      <c r="AM84" s="170"/>
      <c r="AN84" s="169"/>
      <c r="AO84" s="170"/>
      <c r="AP84" s="169"/>
      <c r="AQ84" s="17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</row>
    <row r="85" spans="4:131" s="28" customFormat="1" ht="18" customHeight="1">
      <c r="D85" s="276"/>
      <c r="E85" s="148" t="s">
        <v>365</v>
      </c>
      <c r="F85" s="143" t="s">
        <v>328</v>
      </c>
      <c r="G85" s="12"/>
      <c r="H85" s="40"/>
      <c r="I85" s="26">
        <f>J85+K85+L85</f>
        <v>0</v>
      </c>
      <c r="J85" s="25"/>
      <c r="K85" s="25"/>
      <c r="L85" s="25"/>
      <c r="M85" s="24">
        <f>N85+O85+P85</f>
        <v>0</v>
      </c>
      <c r="N85" s="23"/>
      <c r="O85" s="23"/>
      <c r="P85" s="23"/>
      <c r="Q85" s="40"/>
      <c r="R85" s="147"/>
      <c r="S85" s="40"/>
      <c r="T85" s="169"/>
      <c r="U85" s="170"/>
      <c r="V85" s="169"/>
      <c r="W85" s="170"/>
      <c r="X85" s="169"/>
      <c r="Y85" s="170"/>
      <c r="Z85" s="169"/>
      <c r="AA85" s="170"/>
      <c r="AB85" s="169"/>
      <c r="AC85" s="170"/>
      <c r="AD85" s="169"/>
      <c r="AE85" s="170"/>
      <c r="AF85" s="169"/>
      <c r="AG85" s="170"/>
      <c r="AH85" s="169"/>
      <c r="AI85" s="170"/>
      <c r="AJ85" s="169"/>
      <c r="AK85" s="170"/>
      <c r="AL85" s="169"/>
      <c r="AM85" s="170"/>
      <c r="AN85" s="169"/>
      <c r="AO85" s="170"/>
      <c r="AP85" s="169"/>
      <c r="AQ85" s="170"/>
      <c r="AR85" s="40"/>
      <c r="AS85" s="9"/>
      <c r="AT85" s="9"/>
      <c r="AU85" s="9"/>
      <c r="AV85" s="9"/>
      <c r="AW85" s="9"/>
      <c r="AX85" s="9"/>
      <c r="AY85" s="40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40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</row>
    <row r="86" spans="4:131" s="28" customFormat="1" ht="18" customHeight="1">
      <c r="D86" s="276"/>
      <c r="E86" s="148" t="s">
        <v>366</v>
      </c>
      <c r="F86" s="143" t="s">
        <v>330</v>
      </c>
      <c r="G86" s="12"/>
      <c r="H86" s="40"/>
      <c r="I86" s="26">
        <f>SUM(I72,I73,I78)</f>
        <v>0</v>
      </c>
      <c r="J86" s="26">
        <f>SUM(J72,J73,J78)</f>
        <v>0</v>
      </c>
      <c r="K86" s="26">
        <f t="shared" ref="K86:P86" si="12">SUM(K72,K73,K78)</f>
        <v>0</v>
      </c>
      <c r="L86" s="26">
        <f t="shared" si="12"/>
        <v>0</v>
      </c>
      <c r="M86" s="24">
        <f t="shared" si="12"/>
        <v>0</v>
      </c>
      <c r="N86" s="24">
        <f t="shared" si="12"/>
        <v>0</v>
      </c>
      <c r="O86" s="24">
        <f t="shared" si="12"/>
        <v>0</v>
      </c>
      <c r="P86" s="24">
        <f t="shared" si="12"/>
        <v>0</v>
      </c>
      <c r="Q86" s="40"/>
      <c r="R86" s="172"/>
      <c r="S86" s="40"/>
      <c r="T86" s="169"/>
      <c r="U86" s="170"/>
      <c r="V86" s="169"/>
      <c r="W86" s="170"/>
      <c r="X86" s="169"/>
      <c r="Y86" s="170"/>
      <c r="Z86" s="169"/>
      <c r="AA86" s="170"/>
      <c r="AB86" s="169"/>
      <c r="AC86" s="170"/>
      <c r="AD86" s="169"/>
      <c r="AE86" s="170"/>
      <c r="AF86" s="169"/>
      <c r="AG86" s="170"/>
      <c r="AH86" s="169"/>
      <c r="AI86" s="170"/>
      <c r="AJ86" s="169"/>
      <c r="AK86" s="170"/>
      <c r="AL86" s="169"/>
      <c r="AM86" s="170"/>
      <c r="AN86" s="169"/>
      <c r="AO86" s="170"/>
      <c r="AP86" s="169"/>
      <c r="AQ86" s="170"/>
      <c r="AR86" s="40"/>
      <c r="AS86" s="9"/>
      <c r="AT86" s="9"/>
      <c r="AU86" s="9"/>
      <c r="AV86" s="9"/>
      <c r="AW86" s="9"/>
      <c r="AX86" s="9"/>
      <c r="AY86" s="40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40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</row>
    <row r="87" spans="4:131" s="28" customFormat="1" ht="18" customHeight="1">
      <c r="D87" s="276"/>
      <c r="E87" s="148" t="s">
        <v>367</v>
      </c>
      <c r="F87" s="143" t="s">
        <v>331</v>
      </c>
      <c r="G87" s="12"/>
      <c r="H87" s="40"/>
      <c r="I87" s="26">
        <f>SUM(I72,I73,I78,I82)</f>
        <v>0</v>
      </c>
      <c r="J87" s="26">
        <f>SUM(J72,J73,J78,J82)</f>
        <v>0</v>
      </c>
      <c r="K87" s="26">
        <f t="shared" ref="K87:P87" si="13">SUM(K72,K73,K78,K82)</f>
        <v>0</v>
      </c>
      <c r="L87" s="26">
        <f t="shared" si="13"/>
        <v>0</v>
      </c>
      <c r="M87" s="24">
        <f t="shared" si="13"/>
        <v>0</v>
      </c>
      <c r="N87" s="24">
        <f t="shared" si="13"/>
        <v>0</v>
      </c>
      <c r="O87" s="24">
        <f t="shared" si="13"/>
        <v>0</v>
      </c>
      <c r="P87" s="24">
        <f t="shared" si="13"/>
        <v>0</v>
      </c>
      <c r="Q87" s="40"/>
      <c r="R87" s="172"/>
      <c r="S87" s="40"/>
      <c r="T87" s="169"/>
      <c r="U87" s="170"/>
      <c r="V87" s="169"/>
      <c r="W87" s="170"/>
      <c r="X87" s="169"/>
      <c r="Y87" s="170"/>
      <c r="Z87" s="169"/>
      <c r="AA87" s="170"/>
      <c r="AB87" s="169"/>
      <c r="AC87" s="170"/>
      <c r="AD87" s="169"/>
      <c r="AE87" s="170"/>
      <c r="AF87" s="169"/>
      <c r="AG87" s="170"/>
      <c r="AH87" s="169"/>
      <c r="AI87" s="170"/>
      <c r="AJ87" s="169"/>
      <c r="AK87" s="170"/>
      <c r="AL87" s="169"/>
      <c r="AM87" s="170"/>
      <c r="AN87" s="169"/>
      <c r="AO87" s="170"/>
      <c r="AP87" s="169"/>
      <c r="AQ87" s="170"/>
      <c r="AR87" s="40"/>
      <c r="AS87" s="9"/>
      <c r="AT87" s="9"/>
      <c r="AU87" s="9"/>
      <c r="AV87" s="9"/>
      <c r="AW87" s="9"/>
      <c r="AX87" s="9"/>
      <c r="AY87" s="40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40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</row>
    <row r="88" spans="4:131" s="28" customFormat="1" ht="18" customHeight="1">
      <c r="D88" s="276"/>
      <c r="E88" s="148" t="s">
        <v>368</v>
      </c>
      <c r="F88" s="143" t="s">
        <v>329</v>
      </c>
      <c r="G88" s="12"/>
      <c r="H88" s="40"/>
      <c r="I88" s="26">
        <f>SUM(I72,I73,I78,I82,I83,I85)</f>
        <v>0</v>
      </c>
      <c r="J88" s="26">
        <f>SUM(J72,J73,J78,J82,J83,J85)</f>
        <v>0</v>
      </c>
      <c r="K88" s="26">
        <f t="shared" ref="K88:P88" si="14">SUM(K72,K73,K78,K82,K83,K85)</f>
        <v>0</v>
      </c>
      <c r="L88" s="26">
        <f t="shared" si="14"/>
        <v>0</v>
      </c>
      <c r="M88" s="24">
        <f t="shared" si="14"/>
        <v>0</v>
      </c>
      <c r="N88" s="24">
        <f t="shared" si="14"/>
        <v>0</v>
      </c>
      <c r="O88" s="24">
        <f t="shared" si="14"/>
        <v>0</v>
      </c>
      <c r="P88" s="24">
        <f t="shared" si="14"/>
        <v>0</v>
      </c>
      <c r="Q88" s="40"/>
      <c r="R88" s="172"/>
      <c r="S88" s="40"/>
      <c r="T88" s="169"/>
      <c r="U88" s="170"/>
      <c r="V88" s="169"/>
      <c r="W88" s="170"/>
      <c r="X88" s="169"/>
      <c r="Y88" s="170"/>
      <c r="Z88" s="169"/>
      <c r="AA88" s="170"/>
      <c r="AB88" s="169"/>
      <c r="AC88" s="170"/>
      <c r="AD88" s="169"/>
      <c r="AE88" s="170"/>
      <c r="AF88" s="169"/>
      <c r="AG88" s="170"/>
      <c r="AH88" s="169"/>
      <c r="AI88" s="170"/>
      <c r="AJ88" s="169"/>
      <c r="AK88" s="170"/>
      <c r="AL88" s="169"/>
      <c r="AM88" s="170"/>
      <c r="AN88" s="169"/>
      <c r="AO88" s="170"/>
      <c r="AP88" s="169"/>
      <c r="AQ88" s="170"/>
      <c r="AR88" s="40"/>
      <c r="AS88" s="9"/>
      <c r="AT88" s="9"/>
      <c r="AU88" s="9"/>
      <c r="AV88" s="9"/>
      <c r="AW88" s="9"/>
      <c r="AX88" s="9"/>
      <c r="AY88" s="40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40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</row>
    <row r="89" spans="4:131" s="28" customFormat="1" ht="18" customHeight="1">
      <c r="D89" s="276"/>
      <c r="E89" s="148" t="s">
        <v>369</v>
      </c>
      <c r="F89" s="155" t="s">
        <v>31</v>
      </c>
      <c r="G89" s="156"/>
      <c r="H89" s="18"/>
      <c r="I89" s="26">
        <f t="shared" ref="I89:P89" si="15">SUM(I70,I88)</f>
        <v>0</v>
      </c>
      <c r="J89" s="26">
        <f t="shared" si="15"/>
        <v>0</v>
      </c>
      <c r="K89" s="26">
        <f t="shared" si="15"/>
        <v>0</v>
      </c>
      <c r="L89" s="26">
        <f t="shared" si="15"/>
        <v>0</v>
      </c>
      <c r="M89" s="24">
        <f t="shared" si="15"/>
        <v>0</v>
      </c>
      <c r="N89" s="24">
        <f t="shared" si="15"/>
        <v>0</v>
      </c>
      <c r="O89" s="24">
        <f t="shared" si="15"/>
        <v>0</v>
      </c>
      <c r="P89" s="24">
        <f t="shared" si="15"/>
        <v>0</v>
      </c>
      <c r="Q89" s="40"/>
      <c r="R89" s="172"/>
      <c r="S89" s="40"/>
      <c r="T89" s="6">
        <v>0</v>
      </c>
      <c r="U89" s="5">
        <v>0</v>
      </c>
      <c r="V89" s="6">
        <v>0</v>
      </c>
      <c r="W89" s="5">
        <v>0</v>
      </c>
      <c r="X89" s="6">
        <v>0</v>
      </c>
      <c r="Y89" s="5">
        <v>0</v>
      </c>
      <c r="Z89" s="6">
        <v>0</v>
      </c>
      <c r="AA89" s="5">
        <v>0</v>
      </c>
      <c r="AB89" s="6">
        <v>0</v>
      </c>
      <c r="AC89" s="5">
        <v>0</v>
      </c>
      <c r="AD89" s="6">
        <v>0</v>
      </c>
      <c r="AE89" s="5">
        <v>0</v>
      </c>
      <c r="AF89" s="6"/>
      <c r="AG89" s="5"/>
      <c r="AH89" s="6"/>
      <c r="AI89" s="5"/>
      <c r="AJ89" s="6"/>
      <c r="AK89" s="5"/>
      <c r="AL89" s="6"/>
      <c r="AM89" s="5"/>
      <c r="AN89" s="6"/>
      <c r="AO89" s="5"/>
      <c r="AP89" s="6"/>
      <c r="AQ89" s="5"/>
      <c r="AR89" s="40"/>
      <c r="AS89" s="9"/>
      <c r="AT89" s="9"/>
      <c r="AU89" s="9"/>
      <c r="AV89" s="9"/>
      <c r="AW89" s="9"/>
      <c r="AX89" s="9"/>
      <c r="AY89" s="40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40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188">
        <f>SUMIF($T$9:$AQ$9,DG$9,$T89:$AQ89)</f>
        <v>0</v>
      </c>
      <c r="DH89" s="188">
        <f>SUMIF($T$9:$AQ$9,DH$9,$T89:$AQ89)</f>
        <v>0</v>
      </c>
      <c r="DI89" s="188">
        <f>IF(MONTH_SEQUENCE=13,I89,0)</f>
        <v>0</v>
      </c>
      <c r="DJ89" s="188">
        <f>IF(MONTH_SEQUENCE=13,M89,0)</f>
        <v>0</v>
      </c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</row>
    <row r="90" spans="4:131" ht="12" hidden="1" customHeight="1">
      <c r="D90" s="149"/>
      <c r="E90" s="150"/>
      <c r="F90" s="150"/>
      <c r="G90" s="150"/>
      <c r="H90" s="3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/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</row>
    <row r="91" spans="4:131" s="28" customFormat="1" ht="12.75" customHeight="1">
      <c r="D91" s="283" t="s">
        <v>426</v>
      </c>
      <c r="E91" s="152"/>
      <c r="F91" s="153"/>
      <c r="G91" s="138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19"/>
      <c r="EA91" s="27"/>
    </row>
    <row r="92" spans="4:131" s="28" customFormat="1" ht="18" customHeight="1">
      <c r="D92" s="283"/>
      <c r="E92" s="148" t="s">
        <v>357</v>
      </c>
      <c r="F92" s="143" t="s">
        <v>325</v>
      </c>
      <c r="G92" s="12"/>
      <c r="H92" s="40"/>
      <c r="I92" s="26">
        <f>SUM(I16,I34,I54,I72)</f>
        <v>0</v>
      </c>
      <c r="J92" s="26">
        <f t="shared" ref="J92:P93" si="16">SUM(J16,J34,J54,J72)</f>
        <v>0</v>
      </c>
      <c r="K92" s="26">
        <f t="shared" si="16"/>
        <v>0</v>
      </c>
      <c r="L92" s="26">
        <f t="shared" si="16"/>
        <v>0</v>
      </c>
      <c r="M92" s="24">
        <f t="shared" si="16"/>
        <v>0</v>
      </c>
      <c r="N92" s="24">
        <f t="shared" si="16"/>
        <v>0</v>
      </c>
      <c r="O92" s="24">
        <f t="shared" si="16"/>
        <v>0</v>
      </c>
      <c r="P92" s="24">
        <f t="shared" si="16"/>
        <v>0</v>
      </c>
      <c r="Q92" s="40"/>
      <c r="R92" s="172"/>
      <c r="S92" s="40"/>
      <c r="T92" s="169"/>
      <c r="U92" s="170"/>
      <c r="V92" s="169"/>
      <c r="W92" s="170"/>
      <c r="X92" s="169"/>
      <c r="Y92" s="170"/>
      <c r="Z92" s="169"/>
      <c r="AA92" s="170"/>
      <c r="AB92" s="169"/>
      <c r="AC92" s="170"/>
      <c r="AD92" s="169"/>
      <c r="AE92" s="170"/>
      <c r="AF92" s="169"/>
      <c r="AG92" s="170"/>
      <c r="AH92" s="169"/>
      <c r="AI92" s="170"/>
      <c r="AJ92" s="169"/>
      <c r="AK92" s="170"/>
      <c r="AL92" s="169"/>
      <c r="AM92" s="170"/>
      <c r="AN92" s="169"/>
      <c r="AO92" s="170"/>
      <c r="AP92" s="169"/>
      <c r="AQ92" s="170"/>
      <c r="AR92" s="40"/>
      <c r="AS92" s="177" t="str">
        <f>IF(TF="","",TF)</f>
        <v>одноставочный</v>
      </c>
      <c r="AT92" s="4">
        <v>2437.1804838939001</v>
      </c>
      <c r="AU92" s="4">
        <v>4100</v>
      </c>
      <c r="AV92" s="177" t="str">
        <f>IF(TF="","",TF)</f>
        <v>одноставочный</v>
      </c>
      <c r="AW92" s="4">
        <v>2437.1804838939001</v>
      </c>
      <c r="AX92" s="4">
        <v>4100</v>
      </c>
      <c r="AY92" s="40"/>
      <c r="AZ92" s="6">
        <v>840</v>
      </c>
      <c r="BA92" s="6">
        <v>730</v>
      </c>
      <c r="BB92" s="6">
        <v>520</v>
      </c>
      <c r="BC92" s="6">
        <v>280</v>
      </c>
      <c r="BD92" s="6">
        <v>90</v>
      </c>
      <c r="BE92" s="6">
        <v>0</v>
      </c>
      <c r="BF92" s="6">
        <v>0</v>
      </c>
      <c r="BG92" s="6">
        <v>0</v>
      </c>
      <c r="BH92" s="6">
        <v>40</v>
      </c>
      <c r="BI92" s="6">
        <v>343</v>
      </c>
      <c r="BJ92" s="6">
        <v>565</v>
      </c>
      <c r="BK92" s="6">
        <v>692</v>
      </c>
      <c r="BL92" s="199">
        <f>SUM(AZ92:BK92)</f>
        <v>4100</v>
      </c>
      <c r="BM92" s="40"/>
      <c r="BN92" s="7">
        <f t="shared" ref="BN92:BS93" si="17">AZ92*$AT92</f>
        <v>2047231.6064708761</v>
      </c>
      <c r="BO92" s="7">
        <f t="shared" si="17"/>
        <v>1779141.7532425472</v>
      </c>
      <c r="BP92" s="7">
        <f t="shared" si="17"/>
        <v>1267333.8516248281</v>
      </c>
      <c r="BQ92" s="7">
        <f t="shared" si="17"/>
        <v>682410.53549029201</v>
      </c>
      <c r="BR92" s="7">
        <f t="shared" si="17"/>
        <v>219346.24355045101</v>
      </c>
      <c r="BS92" s="7">
        <f t="shared" si="17"/>
        <v>0</v>
      </c>
      <c r="BT92" s="7">
        <f t="shared" ref="BT92:BY93" si="18">BF92*$AW92</f>
        <v>0</v>
      </c>
      <c r="BU92" s="7">
        <f t="shared" si="18"/>
        <v>0</v>
      </c>
      <c r="BV92" s="7">
        <f t="shared" si="18"/>
        <v>97487.219355756009</v>
      </c>
      <c r="BW92" s="7">
        <f t="shared" si="18"/>
        <v>835952.90597560781</v>
      </c>
      <c r="BX92" s="7">
        <f t="shared" si="18"/>
        <v>1377006.9734000536</v>
      </c>
      <c r="BY92" s="7">
        <f t="shared" si="18"/>
        <v>1686528.8948545789</v>
      </c>
      <c r="BZ92" s="7">
        <f>SUM(BN92:BY92)</f>
        <v>9992439.9839649908</v>
      </c>
      <c r="CA92" s="40"/>
      <c r="CB92" s="186">
        <f>I92</f>
        <v>0</v>
      </c>
      <c r="CC92" s="186">
        <f>M92</f>
        <v>0</v>
      </c>
      <c r="CD92" s="186">
        <f>SUM(CF92:CR92)</f>
        <v>0</v>
      </c>
      <c r="CE92" s="186">
        <f>SUM(CS92:DE92)</f>
        <v>0</v>
      </c>
      <c r="CF92" s="7">
        <f t="shared" ref="CF92:CR93" si="19">IF(MONTH_SEQUENCE=CF$7,AZ92,0)</f>
        <v>0</v>
      </c>
      <c r="CG92" s="7">
        <f t="shared" si="19"/>
        <v>0</v>
      </c>
      <c r="CH92" s="7">
        <f t="shared" si="19"/>
        <v>0</v>
      </c>
      <c r="CI92" s="7">
        <f t="shared" si="19"/>
        <v>0</v>
      </c>
      <c r="CJ92" s="7">
        <f t="shared" si="19"/>
        <v>0</v>
      </c>
      <c r="CK92" s="7">
        <f t="shared" si="19"/>
        <v>0</v>
      </c>
      <c r="CL92" s="7">
        <f t="shared" si="19"/>
        <v>0</v>
      </c>
      <c r="CM92" s="7">
        <f t="shared" si="19"/>
        <v>0</v>
      </c>
      <c r="CN92" s="7">
        <f t="shared" si="19"/>
        <v>0</v>
      </c>
      <c r="CO92" s="7">
        <f t="shared" si="19"/>
        <v>0</v>
      </c>
      <c r="CP92" s="7">
        <f t="shared" si="19"/>
        <v>0</v>
      </c>
      <c r="CQ92" s="7">
        <f t="shared" si="19"/>
        <v>0</v>
      </c>
      <c r="CR92" s="7">
        <f t="shared" si="19"/>
        <v>0</v>
      </c>
      <c r="CS92" s="7">
        <f t="shared" ref="CS92:DE93" si="20">IF(MONTH_SEQUENCE=CS$7,BN92,0)</f>
        <v>0</v>
      </c>
      <c r="CT92" s="7">
        <f t="shared" si="20"/>
        <v>0</v>
      </c>
      <c r="CU92" s="7">
        <f t="shared" si="20"/>
        <v>0</v>
      </c>
      <c r="CV92" s="7">
        <f t="shared" si="20"/>
        <v>0</v>
      </c>
      <c r="CW92" s="7">
        <f t="shared" si="20"/>
        <v>0</v>
      </c>
      <c r="CX92" s="7">
        <f t="shared" si="20"/>
        <v>0</v>
      </c>
      <c r="CY92" s="7">
        <f t="shared" si="20"/>
        <v>0</v>
      </c>
      <c r="CZ92" s="7">
        <f t="shared" si="20"/>
        <v>0</v>
      </c>
      <c r="DA92" s="7">
        <f t="shared" si="20"/>
        <v>0</v>
      </c>
      <c r="DB92" s="7">
        <f t="shared" si="20"/>
        <v>0</v>
      </c>
      <c r="DC92" s="7">
        <f t="shared" si="20"/>
        <v>0</v>
      </c>
      <c r="DD92" s="7">
        <f t="shared" si="20"/>
        <v>0</v>
      </c>
      <c r="DE92" s="7">
        <f t="shared" si="20"/>
        <v>0</v>
      </c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</row>
    <row r="93" spans="4:131" s="28" customFormat="1" ht="18" customHeight="1">
      <c r="D93" s="283"/>
      <c r="E93" s="148" t="s">
        <v>359</v>
      </c>
      <c r="F93" s="143" t="s">
        <v>34</v>
      </c>
      <c r="G93" s="12"/>
      <c r="H93" s="40"/>
      <c r="I93" s="26">
        <f>SUM(I17,I35,I55,I73)</f>
        <v>0</v>
      </c>
      <c r="J93" s="26">
        <f t="shared" si="16"/>
        <v>0</v>
      </c>
      <c r="K93" s="26">
        <f t="shared" si="16"/>
        <v>0</v>
      </c>
      <c r="L93" s="26">
        <f t="shared" si="16"/>
        <v>0</v>
      </c>
      <c r="M93" s="24">
        <f t="shared" si="16"/>
        <v>0</v>
      </c>
      <c r="N93" s="24">
        <f t="shared" si="16"/>
        <v>0</v>
      </c>
      <c r="O93" s="24">
        <f t="shared" si="16"/>
        <v>0</v>
      </c>
      <c r="P93" s="24">
        <f t="shared" si="16"/>
        <v>0</v>
      </c>
      <c r="Q93" s="40"/>
      <c r="R93" s="172"/>
      <c r="S93" s="40"/>
      <c r="T93" s="169"/>
      <c r="U93" s="170"/>
      <c r="V93" s="169"/>
      <c r="W93" s="170"/>
      <c r="X93" s="169"/>
      <c r="Y93" s="170"/>
      <c r="Z93" s="169"/>
      <c r="AA93" s="170"/>
      <c r="AB93" s="169"/>
      <c r="AC93" s="170"/>
      <c r="AD93" s="169"/>
      <c r="AE93" s="170"/>
      <c r="AF93" s="169"/>
      <c r="AG93" s="170"/>
      <c r="AH93" s="169"/>
      <c r="AI93" s="170"/>
      <c r="AJ93" s="169"/>
      <c r="AK93" s="170"/>
      <c r="AL93" s="169"/>
      <c r="AM93" s="170"/>
      <c r="AN93" s="169"/>
      <c r="AO93" s="170"/>
      <c r="AP93" s="169"/>
      <c r="AQ93" s="170"/>
      <c r="AR93" s="40"/>
      <c r="AS93" s="177" t="str">
        <f>IF(TF="","",TF)</f>
        <v>одноставочный</v>
      </c>
      <c r="AT93" s="4">
        <v>0</v>
      </c>
      <c r="AU93" s="4">
        <v>0</v>
      </c>
      <c r="AV93" s="177" t="str">
        <f>IF(TF="","",TF)</f>
        <v>одноставочный</v>
      </c>
      <c r="AW93" s="4">
        <v>0</v>
      </c>
      <c r="AX93" s="4">
        <v>0</v>
      </c>
      <c r="AY93" s="40"/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199">
        <f>SUM(AZ93:BK93)</f>
        <v>0</v>
      </c>
      <c r="BM93" s="40"/>
      <c r="BN93" s="7">
        <f t="shared" si="17"/>
        <v>0</v>
      </c>
      <c r="BO93" s="7">
        <f t="shared" si="17"/>
        <v>0</v>
      </c>
      <c r="BP93" s="7">
        <f t="shared" si="17"/>
        <v>0</v>
      </c>
      <c r="BQ93" s="7">
        <f t="shared" si="17"/>
        <v>0</v>
      </c>
      <c r="BR93" s="7">
        <f t="shared" si="17"/>
        <v>0</v>
      </c>
      <c r="BS93" s="7">
        <f t="shared" si="17"/>
        <v>0</v>
      </c>
      <c r="BT93" s="7">
        <f t="shared" si="18"/>
        <v>0</v>
      </c>
      <c r="BU93" s="7">
        <f t="shared" si="18"/>
        <v>0</v>
      </c>
      <c r="BV93" s="7">
        <f t="shared" si="18"/>
        <v>0</v>
      </c>
      <c r="BW93" s="7">
        <f t="shared" si="18"/>
        <v>0</v>
      </c>
      <c r="BX93" s="7">
        <f t="shared" si="18"/>
        <v>0</v>
      </c>
      <c r="BY93" s="7">
        <f t="shared" si="18"/>
        <v>0</v>
      </c>
      <c r="BZ93" s="7">
        <f>SUM(BN93:BY93)</f>
        <v>0</v>
      </c>
      <c r="CA93" s="40"/>
      <c r="CB93" s="186">
        <f>I93</f>
        <v>0</v>
      </c>
      <c r="CC93" s="186">
        <f>M93</f>
        <v>0</v>
      </c>
      <c r="CD93" s="186">
        <f>SUM(CF93:CR93)</f>
        <v>0</v>
      </c>
      <c r="CE93" s="186">
        <f>SUM(CS93:DE93)</f>
        <v>0</v>
      </c>
      <c r="CF93" s="7">
        <f t="shared" si="19"/>
        <v>0</v>
      </c>
      <c r="CG93" s="7">
        <f t="shared" si="19"/>
        <v>0</v>
      </c>
      <c r="CH93" s="7">
        <f t="shared" si="19"/>
        <v>0</v>
      </c>
      <c r="CI93" s="7">
        <f t="shared" si="19"/>
        <v>0</v>
      </c>
      <c r="CJ93" s="7">
        <f t="shared" si="19"/>
        <v>0</v>
      </c>
      <c r="CK93" s="7">
        <f t="shared" si="19"/>
        <v>0</v>
      </c>
      <c r="CL93" s="7">
        <f t="shared" si="19"/>
        <v>0</v>
      </c>
      <c r="CM93" s="7">
        <f t="shared" si="19"/>
        <v>0</v>
      </c>
      <c r="CN93" s="7">
        <f t="shared" si="19"/>
        <v>0</v>
      </c>
      <c r="CO93" s="7">
        <f t="shared" si="19"/>
        <v>0</v>
      </c>
      <c r="CP93" s="7">
        <f t="shared" si="19"/>
        <v>0</v>
      </c>
      <c r="CQ93" s="7">
        <f t="shared" si="19"/>
        <v>0</v>
      </c>
      <c r="CR93" s="7">
        <f t="shared" si="19"/>
        <v>0</v>
      </c>
      <c r="CS93" s="7">
        <f t="shared" si="20"/>
        <v>0</v>
      </c>
      <c r="CT93" s="7">
        <f t="shared" si="20"/>
        <v>0</v>
      </c>
      <c r="CU93" s="7">
        <f t="shared" si="20"/>
        <v>0</v>
      </c>
      <c r="CV93" s="7">
        <f t="shared" si="20"/>
        <v>0</v>
      </c>
      <c r="CW93" s="7">
        <f t="shared" si="20"/>
        <v>0</v>
      </c>
      <c r="CX93" s="7">
        <f t="shared" si="20"/>
        <v>0</v>
      </c>
      <c r="CY93" s="7">
        <f t="shared" si="20"/>
        <v>0</v>
      </c>
      <c r="CZ93" s="7">
        <f t="shared" si="20"/>
        <v>0</v>
      </c>
      <c r="DA93" s="7">
        <f t="shared" si="20"/>
        <v>0</v>
      </c>
      <c r="DB93" s="7">
        <f t="shared" si="20"/>
        <v>0</v>
      </c>
      <c r="DC93" s="7">
        <f t="shared" si="20"/>
        <v>0</v>
      </c>
      <c r="DD93" s="7">
        <f t="shared" si="20"/>
        <v>0</v>
      </c>
      <c r="DE93" s="7">
        <f t="shared" si="20"/>
        <v>0</v>
      </c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</row>
    <row r="94" spans="4:131" s="28" customFormat="1" ht="3" hidden="1" customHeight="1">
      <c r="D94" s="283"/>
      <c r="E94" s="148"/>
      <c r="F94" s="11"/>
      <c r="G94" s="12"/>
      <c r="H94" s="30"/>
      <c r="I94" s="22"/>
      <c r="J94" s="22"/>
      <c r="K94" s="22"/>
      <c r="L94" s="22"/>
      <c r="M94" s="21"/>
      <c r="N94" s="21"/>
      <c r="O94" s="21"/>
      <c r="P94" s="21"/>
      <c r="Q94" s="40"/>
      <c r="R94" s="40"/>
      <c r="S94" s="40"/>
      <c r="T94" s="169"/>
      <c r="U94" s="170"/>
      <c r="V94" s="169"/>
      <c r="W94" s="170"/>
      <c r="X94" s="169"/>
      <c r="Y94" s="170"/>
      <c r="Z94" s="169"/>
      <c r="AA94" s="170"/>
      <c r="AB94" s="169"/>
      <c r="AC94" s="170"/>
      <c r="AD94" s="169"/>
      <c r="AE94" s="170"/>
      <c r="AF94" s="169"/>
      <c r="AG94" s="170"/>
      <c r="AH94" s="169"/>
      <c r="AI94" s="170"/>
      <c r="AJ94" s="169"/>
      <c r="AK94" s="170"/>
      <c r="AL94" s="169"/>
      <c r="AM94" s="170"/>
      <c r="AN94" s="169"/>
      <c r="AO94" s="170"/>
      <c r="AP94" s="169"/>
      <c r="AQ94" s="17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</row>
    <row r="95" spans="4:131" s="28" customFormat="1" ht="3" hidden="1" customHeight="1">
      <c r="D95" s="283"/>
      <c r="E95" s="148"/>
      <c r="F95" s="11"/>
      <c r="G95" s="12"/>
      <c r="H95" s="30"/>
      <c r="I95" s="22"/>
      <c r="J95" s="22"/>
      <c r="K95" s="22"/>
      <c r="L95" s="22"/>
      <c r="M95" s="21"/>
      <c r="N95" s="21"/>
      <c r="O95" s="21"/>
      <c r="P95" s="21"/>
      <c r="Q95" s="40"/>
      <c r="R95" s="40"/>
      <c r="S95" s="40"/>
      <c r="T95" s="169"/>
      <c r="U95" s="170"/>
      <c r="V95" s="169"/>
      <c r="W95" s="170"/>
      <c r="X95" s="169"/>
      <c r="Y95" s="170"/>
      <c r="Z95" s="169"/>
      <c r="AA95" s="170"/>
      <c r="AB95" s="169"/>
      <c r="AC95" s="170"/>
      <c r="AD95" s="169"/>
      <c r="AE95" s="170"/>
      <c r="AF95" s="169"/>
      <c r="AG95" s="170"/>
      <c r="AH95" s="169"/>
      <c r="AI95" s="170"/>
      <c r="AJ95" s="169"/>
      <c r="AK95" s="170"/>
      <c r="AL95" s="169"/>
      <c r="AM95" s="170"/>
      <c r="AN95" s="169"/>
      <c r="AO95" s="170"/>
      <c r="AP95" s="169"/>
      <c r="AQ95" s="17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</row>
    <row r="96" spans="4:131" s="28" customFormat="1" ht="18" customHeight="1">
      <c r="D96" s="283"/>
      <c r="E96" s="148" t="s">
        <v>360</v>
      </c>
      <c r="F96" s="11" t="s">
        <v>33</v>
      </c>
      <c r="G96" s="12"/>
      <c r="H96" s="40"/>
      <c r="I96" s="26">
        <f t="shared" ref="I96:P96" si="21">SUM(I20,I38,I58,I76)</f>
        <v>0</v>
      </c>
      <c r="J96" s="26">
        <f t="shared" si="21"/>
        <v>0</v>
      </c>
      <c r="K96" s="26">
        <f t="shared" si="21"/>
        <v>0</v>
      </c>
      <c r="L96" s="26">
        <f t="shared" si="21"/>
        <v>0</v>
      </c>
      <c r="M96" s="24">
        <f t="shared" si="21"/>
        <v>0</v>
      </c>
      <c r="N96" s="24">
        <f t="shared" si="21"/>
        <v>0</v>
      </c>
      <c r="O96" s="24">
        <f t="shared" si="21"/>
        <v>0</v>
      </c>
      <c r="P96" s="24">
        <f t="shared" si="21"/>
        <v>0</v>
      </c>
      <c r="Q96" s="40"/>
      <c r="R96" s="172"/>
      <c r="S96" s="40"/>
      <c r="T96" s="169"/>
      <c r="U96" s="170"/>
      <c r="V96" s="169"/>
      <c r="W96" s="170"/>
      <c r="X96" s="169"/>
      <c r="Y96" s="170"/>
      <c r="Z96" s="169"/>
      <c r="AA96" s="170"/>
      <c r="AB96" s="169"/>
      <c r="AC96" s="170"/>
      <c r="AD96" s="169"/>
      <c r="AE96" s="170"/>
      <c r="AF96" s="169"/>
      <c r="AG96" s="170"/>
      <c r="AH96" s="169"/>
      <c r="AI96" s="170"/>
      <c r="AJ96" s="169"/>
      <c r="AK96" s="170"/>
      <c r="AL96" s="169"/>
      <c r="AM96" s="170"/>
      <c r="AN96" s="169"/>
      <c r="AO96" s="170"/>
      <c r="AP96" s="169"/>
      <c r="AQ96" s="170"/>
      <c r="AR96" s="40"/>
      <c r="AS96" s="9"/>
      <c r="AT96" s="9"/>
      <c r="AU96" s="9"/>
      <c r="AV96" s="9"/>
      <c r="AW96" s="9"/>
      <c r="AX96" s="9"/>
      <c r="AY96" s="40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40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</row>
    <row r="97" spans="4:132" s="28" customFormat="1" ht="18" customHeight="1">
      <c r="D97" s="283"/>
      <c r="E97" s="148" t="s">
        <v>361</v>
      </c>
      <c r="F97" s="11" t="s">
        <v>32</v>
      </c>
      <c r="G97" s="12"/>
      <c r="H97" s="40"/>
      <c r="I97" s="26">
        <f t="shared" ref="I97:P97" si="22">SUM(I21,I39,I59,I77)</f>
        <v>0</v>
      </c>
      <c r="J97" s="26">
        <f t="shared" si="22"/>
        <v>0</v>
      </c>
      <c r="K97" s="26">
        <f t="shared" si="22"/>
        <v>0</v>
      </c>
      <c r="L97" s="26">
        <f t="shared" si="22"/>
        <v>0</v>
      </c>
      <c r="M97" s="24">
        <f t="shared" si="22"/>
        <v>0</v>
      </c>
      <c r="N97" s="24">
        <f t="shared" si="22"/>
        <v>0</v>
      </c>
      <c r="O97" s="24">
        <f t="shared" si="22"/>
        <v>0</v>
      </c>
      <c r="P97" s="24">
        <f t="shared" si="22"/>
        <v>0</v>
      </c>
      <c r="Q97" s="40"/>
      <c r="R97" s="172"/>
      <c r="S97" s="40"/>
      <c r="T97" s="169"/>
      <c r="U97" s="170"/>
      <c r="V97" s="169"/>
      <c r="W97" s="170"/>
      <c r="X97" s="169"/>
      <c r="Y97" s="170"/>
      <c r="Z97" s="169"/>
      <c r="AA97" s="170"/>
      <c r="AB97" s="169"/>
      <c r="AC97" s="170"/>
      <c r="AD97" s="169"/>
      <c r="AE97" s="170"/>
      <c r="AF97" s="169"/>
      <c r="AG97" s="170"/>
      <c r="AH97" s="169"/>
      <c r="AI97" s="170"/>
      <c r="AJ97" s="169"/>
      <c r="AK97" s="170"/>
      <c r="AL97" s="169"/>
      <c r="AM97" s="170"/>
      <c r="AN97" s="169"/>
      <c r="AO97" s="170"/>
      <c r="AP97" s="169"/>
      <c r="AQ97" s="170"/>
      <c r="AR97" s="40"/>
      <c r="AS97" s="9"/>
      <c r="AT97" s="9"/>
      <c r="AU97" s="9"/>
      <c r="AV97" s="9"/>
      <c r="AW97" s="9"/>
      <c r="AX97" s="9"/>
      <c r="AY97" s="40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40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</row>
    <row r="98" spans="4:132" s="28" customFormat="1" ht="18" customHeight="1">
      <c r="D98" s="283"/>
      <c r="E98" s="148" t="s">
        <v>362</v>
      </c>
      <c r="F98" s="143" t="s">
        <v>326</v>
      </c>
      <c r="G98" s="12"/>
      <c r="H98" s="40"/>
      <c r="I98" s="26">
        <f t="shared" ref="I98:P98" si="23">SUM(I22,I40,I60,I78)</f>
        <v>0</v>
      </c>
      <c r="J98" s="26">
        <f t="shared" si="23"/>
        <v>0</v>
      </c>
      <c r="K98" s="26">
        <f t="shared" si="23"/>
        <v>0</v>
      </c>
      <c r="L98" s="26">
        <f t="shared" si="23"/>
        <v>0</v>
      </c>
      <c r="M98" s="24">
        <f t="shared" si="23"/>
        <v>0</v>
      </c>
      <c r="N98" s="24">
        <f t="shared" si="23"/>
        <v>0</v>
      </c>
      <c r="O98" s="24">
        <f t="shared" si="23"/>
        <v>0</v>
      </c>
      <c r="P98" s="24">
        <f t="shared" si="23"/>
        <v>0</v>
      </c>
      <c r="Q98" s="40"/>
      <c r="R98" s="172"/>
      <c r="S98" s="40"/>
      <c r="T98" s="169"/>
      <c r="U98" s="170"/>
      <c r="V98" s="169"/>
      <c r="W98" s="170"/>
      <c r="X98" s="169"/>
      <c r="Y98" s="170"/>
      <c r="Z98" s="169"/>
      <c r="AA98" s="170"/>
      <c r="AB98" s="169"/>
      <c r="AC98" s="170"/>
      <c r="AD98" s="169"/>
      <c r="AE98" s="170"/>
      <c r="AF98" s="169"/>
      <c r="AG98" s="170"/>
      <c r="AH98" s="169"/>
      <c r="AI98" s="170"/>
      <c r="AJ98" s="169"/>
      <c r="AK98" s="170"/>
      <c r="AL98" s="169"/>
      <c r="AM98" s="170"/>
      <c r="AN98" s="169"/>
      <c r="AO98" s="170"/>
      <c r="AP98" s="169"/>
      <c r="AQ98" s="170"/>
      <c r="AR98" s="40"/>
      <c r="AS98" s="177" t="str">
        <f>IF(TF="","",TF)</f>
        <v>одноставочный</v>
      </c>
      <c r="AT98" s="4">
        <v>0</v>
      </c>
      <c r="AU98" s="4">
        <v>0</v>
      </c>
      <c r="AV98" s="177" t="str">
        <f>IF(TF="","",TF)</f>
        <v>одноставочный</v>
      </c>
      <c r="AW98" s="4">
        <v>0</v>
      </c>
      <c r="AX98" s="4">
        <v>0</v>
      </c>
      <c r="AY98" s="40"/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199">
        <f>SUM(AZ98:BK98)</f>
        <v>0</v>
      </c>
      <c r="BM98" s="40"/>
      <c r="BN98" s="7">
        <f t="shared" ref="BN98:BS98" si="24">AZ98*$AT98</f>
        <v>0</v>
      </c>
      <c r="BO98" s="7">
        <f t="shared" si="24"/>
        <v>0</v>
      </c>
      <c r="BP98" s="7">
        <f t="shared" si="24"/>
        <v>0</v>
      </c>
      <c r="BQ98" s="7">
        <f t="shared" si="24"/>
        <v>0</v>
      </c>
      <c r="BR98" s="7">
        <f t="shared" si="24"/>
        <v>0</v>
      </c>
      <c r="BS98" s="7">
        <f t="shared" si="24"/>
        <v>0</v>
      </c>
      <c r="BT98" s="7">
        <f t="shared" ref="BT98:BY98" si="25">BF98*$AW98</f>
        <v>0</v>
      </c>
      <c r="BU98" s="7">
        <f t="shared" si="25"/>
        <v>0</v>
      </c>
      <c r="BV98" s="7">
        <f t="shared" si="25"/>
        <v>0</v>
      </c>
      <c r="BW98" s="7">
        <f t="shared" si="25"/>
        <v>0</v>
      </c>
      <c r="BX98" s="7">
        <f t="shared" si="25"/>
        <v>0</v>
      </c>
      <c r="BY98" s="7">
        <f t="shared" si="25"/>
        <v>0</v>
      </c>
      <c r="BZ98" s="7">
        <f>SUM(BN98:BY98)</f>
        <v>0</v>
      </c>
      <c r="CA98" s="40"/>
      <c r="CB98" s="186">
        <f>I98</f>
        <v>0</v>
      </c>
      <c r="CC98" s="186">
        <f>M98</f>
        <v>0</v>
      </c>
      <c r="CD98" s="186">
        <f>SUM(CF98:CR98)</f>
        <v>0</v>
      </c>
      <c r="CE98" s="186">
        <f>SUM(CS98:DE98)</f>
        <v>0</v>
      </c>
      <c r="CF98" s="7">
        <f t="shared" ref="CF98:CR98" si="26">IF(MONTH_SEQUENCE=CF$7,AZ98,0)</f>
        <v>0</v>
      </c>
      <c r="CG98" s="7">
        <f t="shared" si="26"/>
        <v>0</v>
      </c>
      <c r="CH98" s="7">
        <f t="shared" si="26"/>
        <v>0</v>
      </c>
      <c r="CI98" s="7">
        <f t="shared" si="26"/>
        <v>0</v>
      </c>
      <c r="CJ98" s="7">
        <f t="shared" si="26"/>
        <v>0</v>
      </c>
      <c r="CK98" s="7">
        <f t="shared" si="26"/>
        <v>0</v>
      </c>
      <c r="CL98" s="7">
        <f t="shared" si="26"/>
        <v>0</v>
      </c>
      <c r="CM98" s="7">
        <f t="shared" si="26"/>
        <v>0</v>
      </c>
      <c r="CN98" s="7">
        <f t="shared" si="26"/>
        <v>0</v>
      </c>
      <c r="CO98" s="7">
        <f t="shared" si="26"/>
        <v>0</v>
      </c>
      <c r="CP98" s="7">
        <f t="shared" si="26"/>
        <v>0</v>
      </c>
      <c r="CQ98" s="7">
        <f t="shared" si="26"/>
        <v>0</v>
      </c>
      <c r="CR98" s="7">
        <f t="shared" si="26"/>
        <v>0</v>
      </c>
      <c r="CS98" s="7">
        <f t="shared" ref="CS98:DE98" si="27">IF(MONTH_SEQUENCE=CS$7,BN98,0)</f>
        <v>0</v>
      </c>
      <c r="CT98" s="7">
        <f t="shared" si="27"/>
        <v>0</v>
      </c>
      <c r="CU98" s="7">
        <f t="shared" si="27"/>
        <v>0</v>
      </c>
      <c r="CV98" s="7">
        <f t="shared" si="27"/>
        <v>0</v>
      </c>
      <c r="CW98" s="7">
        <f t="shared" si="27"/>
        <v>0</v>
      </c>
      <c r="CX98" s="7">
        <f t="shared" si="27"/>
        <v>0</v>
      </c>
      <c r="CY98" s="7">
        <f t="shared" si="27"/>
        <v>0</v>
      </c>
      <c r="CZ98" s="7">
        <f t="shared" si="27"/>
        <v>0</v>
      </c>
      <c r="DA98" s="7">
        <f t="shared" si="27"/>
        <v>0</v>
      </c>
      <c r="DB98" s="7">
        <f t="shared" si="27"/>
        <v>0</v>
      </c>
      <c r="DC98" s="7">
        <f t="shared" si="27"/>
        <v>0</v>
      </c>
      <c r="DD98" s="7">
        <f t="shared" si="27"/>
        <v>0</v>
      </c>
      <c r="DE98" s="7">
        <f t="shared" si="27"/>
        <v>0</v>
      </c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</row>
    <row r="99" spans="4:132" s="28" customFormat="1" ht="3" hidden="1" customHeight="1">
      <c r="D99" s="283"/>
      <c r="E99" s="148"/>
      <c r="F99" s="11"/>
      <c r="G99" s="12"/>
      <c r="H99" s="30"/>
      <c r="I99" s="22"/>
      <c r="J99" s="22"/>
      <c r="K99" s="22"/>
      <c r="L99" s="22"/>
      <c r="M99" s="21"/>
      <c r="N99" s="21"/>
      <c r="O99" s="21"/>
      <c r="P99" s="21"/>
      <c r="Q99" s="40"/>
      <c r="R99" s="40"/>
      <c r="S99" s="40"/>
      <c r="T99" s="169"/>
      <c r="U99" s="170"/>
      <c r="V99" s="169"/>
      <c r="W99" s="170"/>
      <c r="X99" s="169"/>
      <c r="Y99" s="170"/>
      <c r="Z99" s="169"/>
      <c r="AA99" s="170"/>
      <c r="AB99" s="169"/>
      <c r="AC99" s="170"/>
      <c r="AD99" s="169"/>
      <c r="AE99" s="170"/>
      <c r="AF99" s="169"/>
      <c r="AG99" s="170"/>
      <c r="AH99" s="169"/>
      <c r="AI99" s="170"/>
      <c r="AJ99" s="169"/>
      <c r="AK99" s="170"/>
      <c r="AL99" s="169"/>
      <c r="AM99" s="170"/>
      <c r="AN99" s="169"/>
      <c r="AO99" s="170"/>
      <c r="AP99" s="169"/>
      <c r="AQ99" s="17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</row>
    <row r="100" spans="4:132" s="28" customFormat="1" ht="3" hidden="1" customHeight="1">
      <c r="D100" s="283"/>
      <c r="E100" s="148"/>
      <c r="F100" s="11"/>
      <c r="G100" s="12"/>
      <c r="H100" s="30"/>
      <c r="I100" s="22"/>
      <c r="J100" s="22"/>
      <c r="K100" s="22"/>
      <c r="L100" s="22"/>
      <c r="M100" s="21"/>
      <c r="N100" s="21"/>
      <c r="O100" s="21"/>
      <c r="P100" s="21"/>
      <c r="Q100" s="40"/>
      <c r="R100" s="40"/>
      <c r="S100" s="40"/>
      <c r="T100" s="169"/>
      <c r="U100" s="170"/>
      <c r="V100" s="169"/>
      <c r="W100" s="170"/>
      <c r="X100" s="169"/>
      <c r="Y100" s="170"/>
      <c r="Z100" s="169"/>
      <c r="AA100" s="170"/>
      <c r="AB100" s="169"/>
      <c r="AC100" s="170"/>
      <c r="AD100" s="169"/>
      <c r="AE100" s="170"/>
      <c r="AF100" s="169"/>
      <c r="AG100" s="170"/>
      <c r="AH100" s="169"/>
      <c r="AI100" s="170"/>
      <c r="AJ100" s="169"/>
      <c r="AK100" s="170"/>
      <c r="AL100" s="169"/>
      <c r="AM100" s="170"/>
      <c r="AN100" s="169"/>
      <c r="AO100" s="170"/>
      <c r="AP100" s="169"/>
      <c r="AQ100" s="17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</row>
    <row r="101" spans="4:132" s="28" customFormat="1" ht="3" hidden="1" customHeight="1">
      <c r="D101" s="283"/>
      <c r="E101" s="148"/>
      <c r="F101" s="11"/>
      <c r="G101" s="12"/>
      <c r="H101" s="30"/>
      <c r="I101" s="22"/>
      <c r="J101" s="22"/>
      <c r="K101" s="22"/>
      <c r="L101" s="22"/>
      <c r="M101" s="21"/>
      <c r="N101" s="21"/>
      <c r="O101" s="21"/>
      <c r="P101" s="21"/>
      <c r="Q101" s="40"/>
      <c r="R101" s="40"/>
      <c r="S101" s="40"/>
      <c r="T101" s="169"/>
      <c r="U101" s="170"/>
      <c r="V101" s="169"/>
      <c r="W101" s="170"/>
      <c r="X101" s="169"/>
      <c r="Y101" s="170"/>
      <c r="Z101" s="169"/>
      <c r="AA101" s="170"/>
      <c r="AB101" s="169"/>
      <c r="AC101" s="170"/>
      <c r="AD101" s="169"/>
      <c r="AE101" s="170"/>
      <c r="AF101" s="169"/>
      <c r="AG101" s="170"/>
      <c r="AH101" s="169"/>
      <c r="AI101" s="170"/>
      <c r="AJ101" s="169"/>
      <c r="AK101" s="170"/>
      <c r="AL101" s="169"/>
      <c r="AM101" s="170"/>
      <c r="AN101" s="169"/>
      <c r="AO101" s="170"/>
      <c r="AP101" s="169"/>
      <c r="AQ101" s="17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</row>
    <row r="102" spans="4:132" s="28" customFormat="1" ht="18" customHeight="1">
      <c r="D102" s="283"/>
      <c r="E102" s="148" t="s">
        <v>363</v>
      </c>
      <c r="F102" s="143" t="s">
        <v>327</v>
      </c>
      <c r="G102" s="12"/>
      <c r="H102" s="40"/>
      <c r="I102" s="26">
        <f t="shared" ref="I102:P102" si="28">SUM(I26,I44,I64,I82)</f>
        <v>0</v>
      </c>
      <c r="J102" s="26">
        <f t="shared" si="28"/>
        <v>0</v>
      </c>
      <c r="K102" s="26">
        <f t="shared" si="28"/>
        <v>0</v>
      </c>
      <c r="L102" s="26">
        <f t="shared" si="28"/>
        <v>0</v>
      </c>
      <c r="M102" s="24">
        <f t="shared" si="28"/>
        <v>0</v>
      </c>
      <c r="N102" s="24">
        <f t="shared" si="28"/>
        <v>0</v>
      </c>
      <c r="O102" s="24">
        <f t="shared" si="28"/>
        <v>0</v>
      </c>
      <c r="P102" s="24">
        <f t="shared" si="28"/>
        <v>0</v>
      </c>
      <c r="Q102" s="40"/>
      <c r="R102" s="172"/>
      <c r="S102" s="40"/>
      <c r="T102" s="169"/>
      <c r="U102" s="170"/>
      <c r="V102" s="169"/>
      <c r="W102" s="170"/>
      <c r="X102" s="169"/>
      <c r="Y102" s="170"/>
      <c r="Z102" s="169"/>
      <c r="AA102" s="170"/>
      <c r="AB102" s="169"/>
      <c r="AC102" s="170"/>
      <c r="AD102" s="169"/>
      <c r="AE102" s="170"/>
      <c r="AF102" s="169"/>
      <c r="AG102" s="170"/>
      <c r="AH102" s="169"/>
      <c r="AI102" s="170"/>
      <c r="AJ102" s="169"/>
      <c r="AK102" s="170"/>
      <c r="AL102" s="169"/>
      <c r="AM102" s="170"/>
      <c r="AN102" s="169"/>
      <c r="AO102" s="170"/>
      <c r="AP102" s="169"/>
      <c r="AQ102" s="170"/>
      <c r="AR102" s="40"/>
      <c r="AS102" s="177" t="str">
        <f>IF(TF="","",TF)</f>
        <v>одноставочный</v>
      </c>
      <c r="AT102" s="4">
        <v>0</v>
      </c>
      <c r="AU102" s="4">
        <v>0</v>
      </c>
      <c r="AV102" s="177" t="str">
        <f>IF(TF="","",TF)</f>
        <v>одноставочный</v>
      </c>
      <c r="AW102" s="4">
        <v>0</v>
      </c>
      <c r="AX102" s="4">
        <v>0</v>
      </c>
      <c r="AY102" s="40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40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40"/>
      <c r="CB102" s="198"/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  <c r="DB102" s="198"/>
      <c r="DC102" s="198"/>
      <c r="DD102" s="198"/>
      <c r="DE102" s="198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</row>
    <row r="103" spans="4:132" s="28" customFormat="1" ht="24" customHeight="1">
      <c r="D103" s="283"/>
      <c r="E103" s="148" t="s">
        <v>364</v>
      </c>
      <c r="F103" s="143" t="s">
        <v>333</v>
      </c>
      <c r="G103" s="12"/>
      <c r="H103" s="40"/>
      <c r="I103" s="26">
        <f t="shared" ref="I103:P103" si="29">SUM(I27,I45,I65,I83)</f>
        <v>0</v>
      </c>
      <c r="J103" s="26">
        <f t="shared" si="29"/>
        <v>0</v>
      </c>
      <c r="K103" s="26">
        <f t="shared" si="29"/>
        <v>0</v>
      </c>
      <c r="L103" s="26">
        <f t="shared" si="29"/>
        <v>0</v>
      </c>
      <c r="M103" s="24">
        <f t="shared" si="29"/>
        <v>0</v>
      </c>
      <c r="N103" s="24">
        <f t="shared" si="29"/>
        <v>0</v>
      </c>
      <c r="O103" s="24">
        <f t="shared" si="29"/>
        <v>0</v>
      </c>
      <c r="P103" s="24">
        <f t="shared" si="29"/>
        <v>0</v>
      </c>
      <c r="Q103" s="40"/>
      <c r="R103" s="172"/>
      <c r="S103" s="40"/>
      <c r="T103" s="169"/>
      <c r="U103" s="170"/>
      <c r="V103" s="169"/>
      <c r="W103" s="170"/>
      <c r="X103" s="169"/>
      <c r="Y103" s="170"/>
      <c r="Z103" s="169"/>
      <c r="AA103" s="170"/>
      <c r="AB103" s="169"/>
      <c r="AC103" s="170"/>
      <c r="AD103" s="169"/>
      <c r="AE103" s="170"/>
      <c r="AF103" s="169"/>
      <c r="AG103" s="170"/>
      <c r="AH103" s="169"/>
      <c r="AI103" s="170"/>
      <c r="AJ103" s="169"/>
      <c r="AK103" s="170"/>
      <c r="AL103" s="169"/>
      <c r="AM103" s="170"/>
      <c r="AN103" s="169"/>
      <c r="AO103" s="170"/>
      <c r="AP103" s="169"/>
      <c r="AQ103" s="170"/>
      <c r="AR103" s="40"/>
      <c r="AS103" s="9"/>
      <c r="AT103" s="9"/>
      <c r="AU103" s="9"/>
      <c r="AV103" s="9"/>
      <c r="AW103" s="9"/>
      <c r="AX103" s="9"/>
      <c r="AY103" s="40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40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</row>
    <row r="104" spans="4:132" s="28" customFormat="1" ht="3" hidden="1" customHeight="1">
      <c r="D104" s="283"/>
      <c r="E104" s="148"/>
      <c r="F104" s="143"/>
      <c r="G104" s="12"/>
      <c r="H104" s="30"/>
      <c r="I104" s="22"/>
      <c r="J104" s="22"/>
      <c r="K104" s="22"/>
      <c r="L104" s="22"/>
      <c r="M104" s="21"/>
      <c r="N104" s="21"/>
      <c r="O104" s="21"/>
      <c r="P104" s="21"/>
      <c r="Q104" s="40"/>
      <c r="R104" s="40"/>
      <c r="S104" s="40"/>
      <c r="T104" s="169"/>
      <c r="U104" s="170"/>
      <c r="V104" s="169"/>
      <c r="W104" s="170"/>
      <c r="X104" s="169"/>
      <c r="Y104" s="170"/>
      <c r="Z104" s="169"/>
      <c r="AA104" s="170"/>
      <c r="AB104" s="169"/>
      <c r="AC104" s="170"/>
      <c r="AD104" s="169"/>
      <c r="AE104" s="170"/>
      <c r="AF104" s="169"/>
      <c r="AG104" s="170"/>
      <c r="AH104" s="169"/>
      <c r="AI104" s="170"/>
      <c r="AJ104" s="169"/>
      <c r="AK104" s="170"/>
      <c r="AL104" s="169"/>
      <c r="AM104" s="170"/>
      <c r="AN104" s="169"/>
      <c r="AO104" s="170"/>
      <c r="AP104" s="169"/>
      <c r="AQ104" s="17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</row>
    <row r="105" spans="4:132" s="28" customFormat="1" ht="18" customHeight="1">
      <c r="D105" s="283"/>
      <c r="E105" s="148" t="s">
        <v>365</v>
      </c>
      <c r="F105" s="143" t="s">
        <v>328</v>
      </c>
      <c r="G105" s="12"/>
      <c r="H105" s="40"/>
      <c r="I105" s="26">
        <f t="shared" ref="I105:P105" si="30">SUM(I29,I47,I67,I85)</f>
        <v>0</v>
      </c>
      <c r="J105" s="26">
        <f t="shared" si="30"/>
        <v>0</v>
      </c>
      <c r="K105" s="26">
        <f t="shared" si="30"/>
        <v>0</v>
      </c>
      <c r="L105" s="26">
        <f t="shared" si="30"/>
        <v>0</v>
      </c>
      <c r="M105" s="24">
        <f t="shared" si="30"/>
        <v>0</v>
      </c>
      <c r="N105" s="24">
        <f t="shared" si="30"/>
        <v>0</v>
      </c>
      <c r="O105" s="24">
        <f t="shared" si="30"/>
        <v>0</v>
      </c>
      <c r="P105" s="24">
        <f t="shared" si="30"/>
        <v>0</v>
      </c>
      <c r="Q105" s="40"/>
      <c r="R105" s="172"/>
      <c r="S105" s="40"/>
      <c r="T105" s="169"/>
      <c r="U105" s="170"/>
      <c r="V105" s="169"/>
      <c r="W105" s="170"/>
      <c r="X105" s="169"/>
      <c r="Y105" s="170"/>
      <c r="Z105" s="169"/>
      <c r="AA105" s="170"/>
      <c r="AB105" s="169"/>
      <c r="AC105" s="170"/>
      <c r="AD105" s="169"/>
      <c r="AE105" s="170"/>
      <c r="AF105" s="169"/>
      <c r="AG105" s="170"/>
      <c r="AH105" s="169"/>
      <c r="AI105" s="170"/>
      <c r="AJ105" s="169"/>
      <c r="AK105" s="170"/>
      <c r="AL105" s="169"/>
      <c r="AM105" s="170"/>
      <c r="AN105" s="169"/>
      <c r="AO105" s="170"/>
      <c r="AP105" s="169"/>
      <c r="AQ105" s="170"/>
      <c r="AR105" s="40"/>
      <c r="AS105" s="9"/>
      <c r="AT105" s="9"/>
      <c r="AU105" s="9"/>
      <c r="AV105" s="9"/>
      <c r="AW105" s="9"/>
      <c r="AX105" s="9"/>
      <c r="AY105" s="40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40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40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  <c r="CW105" s="198"/>
      <c r="CX105" s="198"/>
      <c r="CY105" s="198"/>
      <c r="CZ105" s="198"/>
      <c r="DA105" s="198"/>
      <c r="DB105" s="198"/>
      <c r="DC105" s="198"/>
      <c r="DD105" s="198"/>
      <c r="DE105" s="198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</row>
    <row r="106" spans="4:132" s="28" customFormat="1" ht="18" customHeight="1">
      <c r="D106" s="283"/>
      <c r="E106" s="148" t="s">
        <v>366</v>
      </c>
      <c r="F106" s="143" t="s">
        <v>330</v>
      </c>
      <c r="G106" s="12"/>
      <c r="H106" s="40"/>
      <c r="I106" s="26">
        <f t="shared" ref="I106:P106" si="31">SUM(I30,I48,I68,I86)</f>
        <v>0</v>
      </c>
      <c r="J106" s="26">
        <f t="shared" si="31"/>
        <v>0</v>
      </c>
      <c r="K106" s="26">
        <f t="shared" si="31"/>
        <v>0</v>
      </c>
      <c r="L106" s="26">
        <f t="shared" si="31"/>
        <v>0</v>
      </c>
      <c r="M106" s="24">
        <f t="shared" si="31"/>
        <v>0</v>
      </c>
      <c r="N106" s="24">
        <f t="shared" si="31"/>
        <v>0</v>
      </c>
      <c r="O106" s="24">
        <f t="shared" si="31"/>
        <v>0</v>
      </c>
      <c r="P106" s="24">
        <f t="shared" si="31"/>
        <v>0</v>
      </c>
      <c r="Q106" s="40"/>
      <c r="R106" s="172"/>
      <c r="S106" s="40"/>
      <c r="T106" s="169"/>
      <c r="U106" s="170"/>
      <c r="V106" s="169"/>
      <c r="W106" s="170"/>
      <c r="X106" s="169"/>
      <c r="Y106" s="170"/>
      <c r="Z106" s="169"/>
      <c r="AA106" s="170"/>
      <c r="AB106" s="169"/>
      <c r="AC106" s="170"/>
      <c r="AD106" s="169"/>
      <c r="AE106" s="170"/>
      <c r="AF106" s="169"/>
      <c r="AG106" s="170"/>
      <c r="AH106" s="169"/>
      <c r="AI106" s="170"/>
      <c r="AJ106" s="169"/>
      <c r="AK106" s="170"/>
      <c r="AL106" s="169"/>
      <c r="AM106" s="170"/>
      <c r="AN106" s="169"/>
      <c r="AO106" s="170"/>
      <c r="AP106" s="169"/>
      <c r="AQ106" s="170"/>
      <c r="AR106" s="40"/>
      <c r="AS106" s="177" t="str">
        <f>IF(TF="","",TF)</f>
        <v>одноставочный</v>
      </c>
      <c r="AT106" s="7">
        <f>IF(AU106=0,0,(AT92*AU92+AT93*AU93+AT98*AU98)/AU106)</f>
        <v>2437.1804838939001</v>
      </c>
      <c r="AU106" s="7">
        <f>SUM(AU92,AU93,AU98)</f>
        <v>4100</v>
      </c>
      <c r="AV106" s="177" t="str">
        <f>IF(TF="","",TF)</f>
        <v>одноставочный</v>
      </c>
      <c r="AW106" s="7">
        <f>IF(AX106=0,0,(AW92*AX92+AW93*AX93+AW98*AX98)/AX106)</f>
        <v>2437.1804838939001</v>
      </c>
      <c r="AX106" s="7">
        <f>SUM(AX92,AX93,AX98)</f>
        <v>4100</v>
      </c>
      <c r="AY106" s="40"/>
      <c r="AZ106" s="26">
        <f>SUM(AZ92,AZ93,AZ98)</f>
        <v>840</v>
      </c>
      <c r="BA106" s="26">
        <f t="shared" ref="BA106:BK106" si="32">SUM(BA92,BA93,BA98)</f>
        <v>730</v>
      </c>
      <c r="BB106" s="26">
        <f t="shared" si="32"/>
        <v>520</v>
      </c>
      <c r="BC106" s="26">
        <f t="shared" si="32"/>
        <v>280</v>
      </c>
      <c r="BD106" s="26">
        <f t="shared" si="32"/>
        <v>90</v>
      </c>
      <c r="BE106" s="26">
        <f t="shared" si="32"/>
        <v>0</v>
      </c>
      <c r="BF106" s="26">
        <f t="shared" si="32"/>
        <v>0</v>
      </c>
      <c r="BG106" s="26">
        <f t="shared" si="32"/>
        <v>0</v>
      </c>
      <c r="BH106" s="26">
        <f t="shared" si="32"/>
        <v>40</v>
      </c>
      <c r="BI106" s="26">
        <f t="shared" si="32"/>
        <v>343</v>
      </c>
      <c r="BJ106" s="26">
        <f t="shared" si="32"/>
        <v>565</v>
      </c>
      <c r="BK106" s="26">
        <f t="shared" si="32"/>
        <v>692</v>
      </c>
      <c r="BL106" s="199">
        <f>SUM(AZ106:BK106)</f>
        <v>4100</v>
      </c>
      <c r="BM106" s="40"/>
      <c r="BN106" s="24">
        <f t="shared" ref="BN106:BY106" si="33">SUM(BN92,BN93,BN98)</f>
        <v>2047231.6064708761</v>
      </c>
      <c r="BO106" s="24">
        <f t="shared" si="33"/>
        <v>1779141.7532425472</v>
      </c>
      <c r="BP106" s="24">
        <f t="shared" si="33"/>
        <v>1267333.8516248281</v>
      </c>
      <c r="BQ106" s="24">
        <f t="shared" si="33"/>
        <v>682410.53549029201</v>
      </c>
      <c r="BR106" s="24">
        <f t="shared" si="33"/>
        <v>219346.24355045101</v>
      </c>
      <c r="BS106" s="24">
        <f t="shared" si="33"/>
        <v>0</v>
      </c>
      <c r="BT106" s="24">
        <f t="shared" si="33"/>
        <v>0</v>
      </c>
      <c r="BU106" s="24">
        <f t="shared" si="33"/>
        <v>0</v>
      </c>
      <c r="BV106" s="24">
        <f t="shared" si="33"/>
        <v>97487.219355756009</v>
      </c>
      <c r="BW106" s="24">
        <f t="shared" si="33"/>
        <v>835952.90597560781</v>
      </c>
      <c r="BX106" s="24">
        <f t="shared" si="33"/>
        <v>1377006.9734000536</v>
      </c>
      <c r="BY106" s="24">
        <f t="shared" si="33"/>
        <v>1686528.8948545789</v>
      </c>
      <c r="BZ106" s="7">
        <f>SUM(BN106:BY106)</f>
        <v>9992439.9839649908</v>
      </c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</row>
    <row r="107" spans="4:132" s="28" customFormat="1" ht="18" customHeight="1">
      <c r="D107" s="283"/>
      <c r="E107" s="148" t="s">
        <v>367</v>
      </c>
      <c r="F107" s="143" t="s">
        <v>331</v>
      </c>
      <c r="G107" s="12"/>
      <c r="H107" s="40"/>
      <c r="I107" s="26">
        <f t="shared" ref="I107:P107" si="34">SUM(I31,I49,I69,I87)</f>
        <v>0</v>
      </c>
      <c r="J107" s="26">
        <f t="shared" si="34"/>
        <v>0</v>
      </c>
      <c r="K107" s="26">
        <f t="shared" si="34"/>
        <v>0</v>
      </c>
      <c r="L107" s="26">
        <f t="shared" si="34"/>
        <v>0</v>
      </c>
      <c r="M107" s="24">
        <f t="shared" si="34"/>
        <v>0</v>
      </c>
      <c r="N107" s="24">
        <f t="shared" si="34"/>
        <v>0</v>
      </c>
      <c r="O107" s="24">
        <f t="shared" si="34"/>
        <v>0</v>
      </c>
      <c r="P107" s="24">
        <f t="shared" si="34"/>
        <v>0</v>
      </c>
      <c r="Q107" s="40"/>
      <c r="R107" s="172"/>
      <c r="S107" s="40"/>
      <c r="T107" s="169"/>
      <c r="U107" s="170"/>
      <c r="V107" s="169"/>
      <c r="W107" s="170"/>
      <c r="X107" s="169"/>
      <c r="Y107" s="170"/>
      <c r="Z107" s="169"/>
      <c r="AA107" s="170"/>
      <c r="AB107" s="169"/>
      <c r="AC107" s="170"/>
      <c r="AD107" s="169"/>
      <c r="AE107" s="170"/>
      <c r="AF107" s="169"/>
      <c r="AG107" s="170"/>
      <c r="AH107" s="169"/>
      <c r="AI107" s="170"/>
      <c r="AJ107" s="169"/>
      <c r="AK107" s="170"/>
      <c r="AL107" s="169"/>
      <c r="AM107" s="170"/>
      <c r="AN107" s="169"/>
      <c r="AO107" s="170"/>
      <c r="AP107" s="169"/>
      <c r="AQ107" s="170"/>
      <c r="AR107" s="40"/>
      <c r="AS107" s="177" t="str">
        <f>IF(TF="","",TF)</f>
        <v>одноставочный</v>
      </c>
      <c r="AT107" s="7">
        <f>IF(AU107=0,0,(AT92*AU92+AT93*AU93+AT98*AU98+AT102*AU102)/AU107)</f>
        <v>2437.1804838939001</v>
      </c>
      <c r="AU107" s="7">
        <f>SUM(AU92,AU93,AU98,AU102)</f>
        <v>4100</v>
      </c>
      <c r="AV107" s="177" t="str">
        <f>IF(TF="","",TF)</f>
        <v>одноставочный</v>
      </c>
      <c r="AW107" s="7">
        <f>IF(AX107=0,0,(AW92*AX92+AW93*AX93+AW98*AX98+AW102*AX102)/AX107)</f>
        <v>2437.1804838939001</v>
      </c>
      <c r="AX107" s="7">
        <f>SUM(AX92,AX93,AX98,AX102)</f>
        <v>4100</v>
      </c>
      <c r="AY107" s="40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200"/>
      <c r="BM107" s="40"/>
      <c r="BN107" s="170"/>
      <c r="BO107" s="170"/>
      <c r="BP107" s="170"/>
      <c r="BQ107" s="170"/>
      <c r="BR107" s="170"/>
      <c r="BS107" s="170"/>
      <c r="BT107" s="170"/>
      <c r="BU107" s="170"/>
      <c r="BV107" s="170"/>
      <c r="BW107" s="170"/>
      <c r="BX107" s="170"/>
      <c r="BY107" s="170"/>
      <c r="BZ107" s="198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</row>
    <row r="108" spans="4:132" s="28" customFormat="1" ht="18" customHeight="1">
      <c r="D108" s="283"/>
      <c r="E108" s="148" t="s">
        <v>368</v>
      </c>
      <c r="F108" s="143" t="s">
        <v>329</v>
      </c>
      <c r="G108" s="12"/>
      <c r="H108" s="40"/>
      <c r="I108" s="26">
        <f t="shared" ref="I108:P108" si="35">SUM(I32,I50,I70,I88)</f>
        <v>0</v>
      </c>
      <c r="J108" s="26">
        <f t="shared" si="35"/>
        <v>0</v>
      </c>
      <c r="K108" s="26">
        <f t="shared" si="35"/>
        <v>0</v>
      </c>
      <c r="L108" s="26">
        <f t="shared" si="35"/>
        <v>0</v>
      </c>
      <c r="M108" s="24">
        <f t="shared" si="35"/>
        <v>0</v>
      </c>
      <c r="N108" s="24">
        <f t="shared" si="35"/>
        <v>0</v>
      </c>
      <c r="O108" s="24">
        <f t="shared" si="35"/>
        <v>0</v>
      </c>
      <c r="P108" s="24">
        <f t="shared" si="35"/>
        <v>0</v>
      </c>
      <c r="Q108" s="40"/>
      <c r="R108" s="172"/>
      <c r="S108" s="40"/>
      <c r="T108" s="169"/>
      <c r="U108" s="170"/>
      <c r="V108" s="169"/>
      <c r="W108" s="170"/>
      <c r="X108" s="169"/>
      <c r="Y108" s="170"/>
      <c r="Z108" s="169"/>
      <c r="AA108" s="170"/>
      <c r="AB108" s="169"/>
      <c r="AC108" s="170"/>
      <c r="AD108" s="169"/>
      <c r="AE108" s="170"/>
      <c r="AF108" s="169"/>
      <c r="AG108" s="170"/>
      <c r="AH108" s="169"/>
      <c r="AI108" s="170"/>
      <c r="AJ108" s="169"/>
      <c r="AK108" s="170"/>
      <c r="AL108" s="169"/>
      <c r="AM108" s="170"/>
      <c r="AN108" s="169"/>
      <c r="AO108" s="170"/>
      <c r="AP108" s="169"/>
      <c r="AQ108" s="170"/>
      <c r="AR108" s="40"/>
      <c r="AS108" s="9"/>
      <c r="AT108" s="9"/>
      <c r="AU108" s="9"/>
      <c r="AV108" s="9"/>
      <c r="AW108" s="9"/>
      <c r="AX108" s="9"/>
      <c r="AY108" s="40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40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</row>
    <row r="109" spans="4:132" s="28" customFormat="1" ht="12" customHeight="1">
      <c r="D109" s="283"/>
      <c r="E109" s="152"/>
      <c r="F109" s="153"/>
      <c r="G109" s="138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19"/>
      <c r="EA109" s="27"/>
      <c r="EB109" s="27"/>
    </row>
    <row r="110" spans="4:132" s="28" customFormat="1" ht="9" hidden="1" customHeight="1">
      <c r="D110" s="283"/>
      <c r="E110" s="148"/>
      <c r="F110" s="11"/>
      <c r="G110" s="12"/>
      <c r="H110" s="30"/>
      <c r="I110" s="22"/>
      <c r="J110" s="22"/>
      <c r="K110" s="22"/>
      <c r="L110" s="22"/>
      <c r="M110" s="21"/>
      <c r="N110" s="21"/>
      <c r="O110" s="21"/>
      <c r="P110" s="21"/>
      <c r="Q110" s="40"/>
      <c r="R110" s="40"/>
      <c r="S110" s="40"/>
      <c r="T110" s="169"/>
      <c r="U110" s="170"/>
      <c r="V110" s="169"/>
      <c r="W110" s="170"/>
      <c r="X110" s="169"/>
      <c r="Y110" s="170"/>
      <c r="Z110" s="169"/>
      <c r="AA110" s="170"/>
      <c r="AB110" s="169"/>
      <c r="AC110" s="170"/>
      <c r="AD110" s="169"/>
      <c r="AE110" s="170"/>
      <c r="AF110" s="169"/>
      <c r="AG110" s="170"/>
      <c r="AH110" s="169"/>
      <c r="AI110" s="170"/>
      <c r="AJ110" s="169"/>
      <c r="AK110" s="170"/>
      <c r="AL110" s="169"/>
      <c r="AM110" s="170"/>
      <c r="AN110" s="169"/>
      <c r="AO110" s="170"/>
      <c r="AP110" s="169"/>
      <c r="AQ110" s="170"/>
      <c r="AR110" s="40"/>
      <c r="AS110" s="40"/>
      <c r="AT110" s="4" t="s">
        <v>519</v>
      </c>
      <c r="AU110" s="4" t="s">
        <v>523</v>
      </c>
      <c r="AV110" s="40"/>
      <c r="AW110" s="4" t="s">
        <v>527</v>
      </c>
      <c r="AX110" s="4" t="s">
        <v>531</v>
      </c>
      <c r="AY110" s="40"/>
      <c r="AZ110" s="6" t="s">
        <v>471</v>
      </c>
      <c r="BA110" s="6" t="s">
        <v>475</v>
      </c>
      <c r="BB110" s="6" t="s">
        <v>479</v>
      </c>
      <c r="BC110" s="6" t="s">
        <v>483</v>
      </c>
      <c r="BD110" s="6" t="s">
        <v>487</v>
      </c>
      <c r="BE110" s="6" t="s">
        <v>491</v>
      </c>
      <c r="BF110" s="6" t="s">
        <v>495</v>
      </c>
      <c r="BG110" s="6" t="s">
        <v>499</v>
      </c>
      <c r="BH110" s="6" t="s">
        <v>503</v>
      </c>
      <c r="BI110" s="6" t="s">
        <v>507</v>
      </c>
      <c r="BJ110" s="6" t="s">
        <v>511</v>
      </c>
      <c r="BK110" s="6" t="s">
        <v>515</v>
      </c>
      <c r="BL110" s="9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</row>
    <row r="111" spans="4:132" s="28" customFormat="1" ht="9" hidden="1" customHeight="1">
      <c r="D111" s="283"/>
      <c r="E111" s="148"/>
      <c r="F111" s="11"/>
      <c r="G111" s="12"/>
      <c r="H111" s="30"/>
      <c r="I111" s="22"/>
      <c r="J111" s="22"/>
      <c r="K111" s="22"/>
      <c r="L111" s="22"/>
      <c r="M111" s="21"/>
      <c r="N111" s="21"/>
      <c r="O111" s="21"/>
      <c r="P111" s="21"/>
      <c r="Q111" s="40"/>
      <c r="R111" s="40"/>
      <c r="S111" s="40"/>
      <c r="T111" s="169"/>
      <c r="U111" s="170"/>
      <c r="V111" s="169"/>
      <c r="W111" s="170"/>
      <c r="X111" s="169"/>
      <c r="Y111" s="170"/>
      <c r="Z111" s="169"/>
      <c r="AA111" s="170"/>
      <c r="AB111" s="169"/>
      <c r="AC111" s="170"/>
      <c r="AD111" s="169"/>
      <c r="AE111" s="170"/>
      <c r="AF111" s="169"/>
      <c r="AG111" s="170"/>
      <c r="AH111" s="169"/>
      <c r="AI111" s="170"/>
      <c r="AJ111" s="169"/>
      <c r="AK111" s="170"/>
      <c r="AL111" s="169"/>
      <c r="AM111" s="170"/>
      <c r="AN111" s="169"/>
      <c r="AO111" s="170"/>
      <c r="AP111" s="169"/>
      <c r="AQ111" s="170"/>
      <c r="AR111" s="40"/>
      <c r="AS111" s="40"/>
      <c r="AT111" s="4" t="s">
        <v>518</v>
      </c>
      <c r="AU111" s="4" t="s">
        <v>522</v>
      </c>
      <c r="AV111" s="40"/>
      <c r="AW111" s="4" t="s">
        <v>526</v>
      </c>
      <c r="AX111" s="4" t="s">
        <v>530</v>
      </c>
      <c r="AY111" s="40"/>
      <c r="AZ111" s="6" t="s">
        <v>470</v>
      </c>
      <c r="BA111" s="6" t="s">
        <v>474</v>
      </c>
      <c r="BB111" s="6" t="s">
        <v>478</v>
      </c>
      <c r="BC111" s="6" t="s">
        <v>482</v>
      </c>
      <c r="BD111" s="6" t="s">
        <v>486</v>
      </c>
      <c r="BE111" s="6" t="s">
        <v>490</v>
      </c>
      <c r="BF111" s="6" t="s">
        <v>494</v>
      </c>
      <c r="BG111" s="6" t="s">
        <v>498</v>
      </c>
      <c r="BH111" s="6" t="s">
        <v>502</v>
      </c>
      <c r="BI111" s="6" t="s">
        <v>506</v>
      </c>
      <c r="BJ111" s="6" t="s">
        <v>510</v>
      </c>
      <c r="BK111" s="6" t="s">
        <v>514</v>
      </c>
      <c r="BL111" s="9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</row>
    <row r="112" spans="4:132" s="28" customFormat="1" ht="3" hidden="1" customHeight="1">
      <c r="D112" s="283"/>
      <c r="E112" s="148"/>
      <c r="F112" s="11"/>
      <c r="G112" s="12"/>
      <c r="H112" s="30"/>
      <c r="I112" s="22"/>
      <c r="J112" s="22"/>
      <c r="K112" s="22"/>
      <c r="L112" s="22"/>
      <c r="M112" s="21"/>
      <c r="N112" s="21"/>
      <c r="O112" s="21"/>
      <c r="P112" s="21"/>
      <c r="Q112" s="40"/>
      <c r="R112" s="40"/>
      <c r="S112" s="40"/>
      <c r="T112" s="169"/>
      <c r="U112" s="170"/>
      <c r="V112" s="169"/>
      <c r="W112" s="170"/>
      <c r="X112" s="169"/>
      <c r="Y112" s="170"/>
      <c r="Z112" s="169"/>
      <c r="AA112" s="170"/>
      <c r="AB112" s="169"/>
      <c r="AC112" s="170"/>
      <c r="AD112" s="169"/>
      <c r="AE112" s="170"/>
      <c r="AF112" s="169"/>
      <c r="AG112" s="170"/>
      <c r="AH112" s="169"/>
      <c r="AI112" s="170"/>
      <c r="AJ112" s="169"/>
      <c r="AK112" s="170"/>
      <c r="AL112" s="169"/>
      <c r="AM112" s="170"/>
      <c r="AN112" s="169"/>
      <c r="AO112" s="170"/>
      <c r="AP112" s="169"/>
      <c r="AQ112" s="17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</row>
    <row r="113" spans="4:130" s="28" customFormat="1" ht="3" hidden="1" customHeight="1">
      <c r="D113" s="283"/>
      <c r="E113" s="148"/>
      <c r="F113" s="11"/>
      <c r="G113" s="12"/>
      <c r="H113" s="30"/>
      <c r="I113" s="22"/>
      <c r="J113" s="22"/>
      <c r="K113" s="22"/>
      <c r="L113" s="22"/>
      <c r="M113" s="21"/>
      <c r="N113" s="21"/>
      <c r="O113" s="21"/>
      <c r="P113" s="21"/>
      <c r="Q113" s="40"/>
      <c r="R113" s="40"/>
      <c r="S113" s="40"/>
      <c r="T113" s="169"/>
      <c r="U113" s="170"/>
      <c r="V113" s="169"/>
      <c r="W113" s="170"/>
      <c r="X113" s="169"/>
      <c r="Y113" s="170"/>
      <c r="Z113" s="169"/>
      <c r="AA113" s="170"/>
      <c r="AB113" s="169"/>
      <c r="AC113" s="170"/>
      <c r="AD113" s="169"/>
      <c r="AE113" s="170"/>
      <c r="AF113" s="169"/>
      <c r="AG113" s="170"/>
      <c r="AH113" s="169"/>
      <c r="AI113" s="170"/>
      <c r="AJ113" s="169"/>
      <c r="AK113" s="170"/>
      <c r="AL113" s="169"/>
      <c r="AM113" s="170"/>
      <c r="AN113" s="169"/>
      <c r="AO113" s="170"/>
      <c r="AP113" s="169"/>
      <c r="AQ113" s="17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</row>
    <row r="114" spans="4:130" s="28" customFormat="1" ht="9" hidden="1" customHeight="1">
      <c r="D114" s="283"/>
      <c r="E114" s="148"/>
      <c r="F114" s="11"/>
      <c r="G114" s="12"/>
      <c r="H114" s="30"/>
      <c r="I114" s="22"/>
      <c r="J114" s="22"/>
      <c r="K114" s="22"/>
      <c r="L114" s="22"/>
      <c r="M114" s="21"/>
      <c r="N114" s="21"/>
      <c r="O114" s="21"/>
      <c r="P114" s="21"/>
      <c r="Q114" s="40"/>
      <c r="R114" s="40"/>
      <c r="S114" s="40"/>
      <c r="T114" s="169"/>
      <c r="U114" s="170"/>
      <c r="V114" s="169"/>
      <c r="W114" s="170"/>
      <c r="X114" s="169"/>
      <c r="Y114" s="170"/>
      <c r="Z114" s="169"/>
      <c r="AA114" s="170"/>
      <c r="AB114" s="169"/>
      <c r="AC114" s="170"/>
      <c r="AD114" s="169"/>
      <c r="AE114" s="170"/>
      <c r="AF114" s="169"/>
      <c r="AG114" s="170"/>
      <c r="AH114" s="169"/>
      <c r="AI114" s="170"/>
      <c r="AJ114" s="169"/>
      <c r="AK114" s="170"/>
      <c r="AL114" s="169"/>
      <c r="AM114" s="170"/>
      <c r="AN114" s="169"/>
      <c r="AO114" s="170"/>
      <c r="AP114" s="169"/>
      <c r="AQ114" s="170"/>
      <c r="AR114" s="40"/>
      <c r="AS114" s="40"/>
      <c r="AT114" s="9"/>
      <c r="AU114" s="9"/>
      <c r="AV114" s="40"/>
      <c r="AW114" s="9"/>
      <c r="AX114" s="9"/>
      <c r="AY114" s="40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</row>
    <row r="115" spans="4:130" s="28" customFormat="1" ht="9" hidden="1" customHeight="1">
      <c r="D115" s="283"/>
      <c r="E115" s="148"/>
      <c r="F115" s="11"/>
      <c r="G115" s="12"/>
      <c r="H115" s="30"/>
      <c r="I115" s="22"/>
      <c r="J115" s="22"/>
      <c r="K115" s="22"/>
      <c r="L115" s="22"/>
      <c r="M115" s="21"/>
      <c r="N115" s="21"/>
      <c r="O115" s="21"/>
      <c r="P115" s="21"/>
      <c r="Q115" s="40"/>
      <c r="R115" s="40"/>
      <c r="S115" s="40"/>
      <c r="T115" s="169"/>
      <c r="U115" s="170"/>
      <c r="V115" s="169"/>
      <c r="W115" s="170"/>
      <c r="X115" s="169"/>
      <c r="Y115" s="170"/>
      <c r="Z115" s="169"/>
      <c r="AA115" s="170"/>
      <c r="AB115" s="169"/>
      <c r="AC115" s="170"/>
      <c r="AD115" s="169"/>
      <c r="AE115" s="170"/>
      <c r="AF115" s="169"/>
      <c r="AG115" s="170"/>
      <c r="AH115" s="169"/>
      <c r="AI115" s="170"/>
      <c r="AJ115" s="169"/>
      <c r="AK115" s="170"/>
      <c r="AL115" s="169"/>
      <c r="AM115" s="170"/>
      <c r="AN115" s="169"/>
      <c r="AO115" s="170"/>
      <c r="AP115" s="169"/>
      <c r="AQ115" s="170"/>
      <c r="AR115" s="40"/>
      <c r="AS115" s="40"/>
      <c r="AT115" s="9"/>
      <c r="AU115" s="9"/>
      <c r="AV115" s="40"/>
      <c r="AW115" s="9"/>
      <c r="AX115" s="9"/>
      <c r="AY115" s="40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</row>
    <row r="116" spans="4:130" s="28" customFormat="1" ht="9" hidden="1" customHeight="1">
      <c r="D116" s="283"/>
      <c r="E116" s="148"/>
      <c r="F116" s="11"/>
      <c r="G116" s="12"/>
      <c r="H116" s="30"/>
      <c r="I116" s="22"/>
      <c r="J116" s="22"/>
      <c r="K116" s="22"/>
      <c r="L116" s="22"/>
      <c r="M116" s="21"/>
      <c r="N116" s="21"/>
      <c r="O116" s="21"/>
      <c r="P116" s="21"/>
      <c r="Q116" s="40"/>
      <c r="R116" s="40"/>
      <c r="S116" s="40"/>
      <c r="T116" s="169"/>
      <c r="U116" s="170"/>
      <c r="V116" s="169"/>
      <c r="W116" s="170"/>
      <c r="X116" s="169"/>
      <c r="Y116" s="170"/>
      <c r="Z116" s="169"/>
      <c r="AA116" s="170"/>
      <c r="AB116" s="169"/>
      <c r="AC116" s="170"/>
      <c r="AD116" s="169"/>
      <c r="AE116" s="170"/>
      <c r="AF116" s="169"/>
      <c r="AG116" s="170"/>
      <c r="AH116" s="169"/>
      <c r="AI116" s="170"/>
      <c r="AJ116" s="169"/>
      <c r="AK116" s="170"/>
      <c r="AL116" s="169"/>
      <c r="AM116" s="170"/>
      <c r="AN116" s="169"/>
      <c r="AO116" s="170"/>
      <c r="AP116" s="169"/>
      <c r="AQ116" s="170"/>
      <c r="AR116" s="40"/>
      <c r="AS116" s="40"/>
      <c r="AT116" s="4" t="s">
        <v>517</v>
      </c>
      <c r="AU116" s="4" t="s">
        <v>521</v>
      </c>
      <c r="AV116" s="40"/>
      <c r="AW116" s="4" t="s">
        <v>525</v>
      </c>
      <c r="AX116" s="4" t="s">
        <v>529</v>
      </c>
      <c r="AY116" s="40"/>
      <c r="AZ116" s="6" t="s">
        <v>469</v>
      </c>
      <c r="BA116" s="6" t="s">
        <v>473</v>
      </c>
      <c r="BB116" s="6" t="s">
        <v>477</v>
      </c>
      <c r="BC116" s="6" t="s">
        <v>481</v>
      </c>
      <c r="BD116" s="6" t="s">
        <v>485</v>
      </c>
      <c r="BE116" s="6" t="s">
        <v>489</v>
      </c>
      <c r="BF116" s="6" t="s">
        <v>493</v>
      </c>
      <c r="BG116" s="6" t="s">
        <v>497</v>
      </c>
      <c r="BH116" s="6" t="s">
        <v>501</v>
      </c>
      <c r="BI116" s="6" t="s">
        <v>505</v>
      </c>
      <c r="BJ116" s="6" t="s">
        <v>509</v>
      </c>
      <c r="BK116" s="6" t="s">
        <v>513</v>
      </c>
      <c r="BL116" s="9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</row>
    <row r="117" spans="4:130" s="28" customFormat="1" ht="3" hidden="1" customHeight="1">
      <c r="D117" s="283"/>
      <c r="E117" s="148"/>
      <c r="F117" s="11"/>
      <c r="G117" s="12"/>
      <c r="H117" s="30"/>
      <c r="I117" s="22"/>
      <c r="J117" s="22"/>
      <c r="K117" s="22"/>
      <c r="L117" s="22"/>
      <c r="M117" s="21"/>
      <c r="N117" s="21"/>
      <c r="O117" s="21"/>
      <c r="P117" s="21"/>
      <c r="Q117" s="40"/>
      <c r="R117" s="40"/>
      <c r="S117" s="40"/>
      <c r="T117" s="169"/>
      <c r="U117" s="170"/>
      <c r="V117" s="169"/>
      <c r="W117" s="170"/>
      <c r="X117" s="169"/>
      <c r="Y117" s="170"/>
      <c r="Z117" s="169"/>
      <c r="AA117" s="170"/>
      <c r="AB117" s="169"/>
      <c r="AC117" s="170"/>
      <c r="AD117" s="169"/>
      <c r="AE117" s="170"/>
      <c r="AF117" s="169"/>
      <c r="AG117" s="170"/>
      <c r="AH117" s="169"/>
      <c r="AI117" s="170"/>
      <c r="AJ117" s="169"/>
      <c r="AK117" s="170"/>
      <c r="AL117" s="169"/>
      <c r="AM117" s="170"/>
      <c r="AN117" s="169"/>
      <c r="AO117" s="170"/>
      <c r="AP117" s="169"/>
      <c r="AQ117" s="17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</row>
    <row r="118" spans="4:130" s="28" customFormat="1" ht="3" hidden="1" customHeight="1">
      <c r="D118" s="283"/>
      <c r="E118" s="148"/>
      <c r="F118" s="11"/>
      <c r="G118" s="12"/>
      <c r="H118" s="30"/>
      <c r="I118" s="22"/>
      <c r="J118" s="22"/>
      <c r="K118" s="22"/>
      <c r="L118" s="22"/>
      <c r="M118" s="21"/>
      <c r="N118" s="21"/>
      <c r="O118" s="21"/>
      <c r="P118" s="21"/>
      <c r="Q118" s="40"/>
      <c r="R118" s="40"/>
      <c r="S118" s="40"/>
      <c r="T118" s="169"/>
      <c r="U118" s="170"/>
      <c r="V118" s="169"/>
      <c r="W118" s="170"/>
      <c r="X118" s="169"/>
      <c r="Y118" s="170"/>
      <c r="Z118" s="169"/>
      <c r="AA118" s="170"/>
      <c r="AB118" s="169"/>
      <c r="AC118" s="170"/>
      <c r="AD118" s="169"/>
      <c r="AE118" s="170"/>
      <c r="AF118" s="169"/>
      <c r="AG118" s="170"/>
      <c r="AH118" s="169"/>
      <c r="AI118" s="170"/>
      <c r="AJ118" s="169"/>
      <c r="AK118" s="170"/>
      <c r="AL118" s="169"/>
      <c r="AM118" s="170"/>
      <c r="AN118" s="169"/>
      <c r="AO118" s="170"/>
      <c r="AP118" s="169"/>
      <c r="AQ118" s="17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</row>
    <row r="119" spans="4:130" s="28" customFormat="1" ht="3" hidden="1" customHeight="1">
      <c r="D119" s="283"/>
      <c r="E119" s="148"/>
      <c r="F119" s="11"/>
      <c r="G119" s="12"/>
      <c r="H119" s="30"/>
      <c r="I119" s="22"/>
      <c r="J119" s="22"/>
      <c r="K119" s="22"/>
      <c r="L119" s="22"/>
      <c r="M119" s="21"/>
      <c r="N119" s="21"/>
      <c r="O119" s="21"/>
      <c r="P119" s="21"/>
      <c r="Q119" s="40"/>
      <c r="R119" s="40"/>
      <c r="S119" s="40"/>
      <c r="T119" s="169"/>
      <c r="U119" s="170"/>
      <c r="V119" s="169"/>
      <c r="W119" s="170"/>
      <c r="X119" s="169"/>
      <c r="Y119" s="170"/>
      <c r="Z119" s="169"/>
      <c r="AA119" s="170"/>
      <c r="AB119" s="169"/>
      <c r="AC119" s="170"/>
      <c r="AD119" s="169"/>
      <c r="AE119" s="170"/>
      <c r="AF119" s="169"/>
      <c r="AG119" s="170"/>
      <c r="AH119" s="169"/>
      <c r="AI119" s="170"/>
      <c r="AJ119" s="169"/>
      <c r="AK119" s="170"/>
      <c r="AL119" s="169"/>
      <c r="AM119" s="170"/>
      <c r="AN119" s="169"/>
      <c r="AO119" s="170"/>
      <c r="AP119" s="169"/>
      <c r="AQ119" s="17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</row>
    <row r="120" spans="4:130" s="28" customFormat="1" ht="9" hidden="1" customHeight="1">
      <c r="D120" s="283"/>
      <c r="E120" s="148"/>
      <c r="F120" s="11"/>
      <c r="G120" s="12"/>
      <c r="H120" s="30"/>
      <c r="I120" s="22"/>
      <c r="J120" s="22"/>
      <c r="K120" s="22"/>
      <c r="L120" s="22"/>
      <c r="M120" s="21"/>
      <c r="N120" s="21"/>
      <c r="O120" s="21"/>
      <c r="P120" s="21"/>
      <c r="Q120" s="40"/>
      <c r="R120" s="40"/>
      <c r="S120" s="40"/>
      <c r="T120" s="169"/>
      <c r="U120" s="170"/>
      <c r="V120" s="169"/>
      <c r="W120" s="170"/>
      <c r="X120" s="169"/>
      <c r="Y120" s="170"/>
      <c r="Z120" s="169"/>
      <c r="AA120" s="170"/>
      <c r="AB120" s="169"/>
      <c r="AC120" s="170"/>
      <c r="AD120" s="169"/>
      <c r="AE120" s="170"/>
      <c r="AF120" s="169"/>
      <c r="AG120" s="170"/>
      <c r="AH120" s="169"/>
      <c r="AI120" s="170"/>
      <c r="AJ120" s="169"/>
      <c r="AK120" s="170"/>
      <c r="AL120" s="169"/>
      <c r="AM120" s="170"/>
      <c r="AN120" s="169"/>
      <c r="AO120" s="170"/>
      <c r="AP120" s="169"/>
      <c r="AQ120" s="170"/>
      <c r="AR120" s="40"/>
      <c r="AS120" s="40"/>
      <c r="AT120" s="4" t="s">
        <v>516</v>
      </c>
      <c r="AU120" s="4" t="s">
        <v>520</v>
      </c>
      <c r="AV120" s="40"/>
      <c r="AW120" s="4" t="s">
        <v>524</v>
      </c>
      <c r="AX120" s="4" t="s">
        <v>528</v>
      </c>
      <c r="AY120" s="40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</row>
    <row r="121" spans="4:130" s="28" customFormat="1" ht="9" hidden="1" customHeight="1">
      <c r="D121" s="283"/>
      <c r="E121" s="148"/>
      <c r="F121" s="11"/>
      <c r="G121" s="12"/>
      <c r="H121" s="30"/>
      <c r="I121" s="22"/>
      <c r="J121" s="22"/>
      <c r="K121" s="22"/>
      <c r="L121" s="22"/>
      <c r="M121" s="21"/>
      <c r="N121" s="21"/>
      <c r="O121" s="21"/>
      <c r="P121" s="21"/>
      <c r="Q121" s="40"/>
      <c r="R121" s="40"/>
      <c r="S121" s="40"/>
      <c r="T121" s="169"/>
      <c r="U121" s="170"/>
      <c r="V121" s="169"/>
      <c r="W121" s="170"/>
      <c r="X121" s="169"/>
      <c r="Y121" s="170"/>
      <c r="Z121" s="169"/>
      <c r="AA121" s="170"/>
      <c r="AB121" s="169"/>
      <c r="AC121" s="170"/>
      <c r="AD121" s="169"/>
      <c r="AE121" s="170"/>
      <c r="AF121" s="169"/>
      <c r="AG121" s="170"/>
      <c r="AH121" s="169"/>
      <c r="AI121" s="170"/>
      <c r="AJ121" s="169"/>
      <c r="AK121" s="170"/>
      <c r="AL121" s="169"/>
      <c r="AM121" s="170"/>
      <c r="AN121" s="169"/>
      <c r="AO121" s="170"/>
      <c r="AP121" s="169"/>
      <c r="AQ121" s="170"/>
      <c r="AR121" s="40"/>
      <c r="AS121" s="40"/>
      <c r="AT121" s="9"/>
      <c r="AU121" s="9"/>
      <c r="AV121" s="40"/>
      <c r="AW121" s="9"/>
      <c r="AX121" s="9"/>
      <c r="AY121" s="40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</row>
    <row r="122" spans="4:130" s="28" customFormat="1" ht="3" hidden="1" customHeight="1">
      <c r="D122" s="283"/>
      <c r="E122" s="148"/>
      <c r="F122" s="143"/>
      <c r="G122" s="12"/>
      <c r="H122" s="30"/>
      <c r="I122" s="22"/>
      <c r="J122" s="22"/>
      <c r="K122" s="22"/>
      <c r="L122" s="22"/>
      <c r="M122" s="21"/>
      <c r="N122" s="21"/>
      <c r="O122" s="21"/>
      <c r="P122" s="21"/>
      <c r="Q122" s="40"/>
      <c r="R122" s="40"/>
      <c r="S122" s="40"/>
      <c r="T122" s="169"/>
      <c r="U122" s="170"/>
      <c r="V122" s="169"/>
      <c r="W122" s="170"/>
      <c r="X122" s="169"/>
      <c r="Y122" s="170"/>
      <c r="Z122" s="169"/>
      <c r="AA122" s="170"/>
      <c r="AB122" s="169"/>
      <c r="AC122" s="170"/>
      <c r="AD122" s="169"/>
      <c r="AE122" s="170"/>
      <c r="AF122" s="169"/>
      <c r="AG122" s="170"/>
      <c r="AH122" s="169"/>
      <c r="AI122" s="170"/>
      <c r="AJ122" s="169"/>
      <c r="AK122" s="170"/>
      <c r="AL122" s="169"/>
      <c r="AM122" s="170"/>
      <c r="AN122" s="169"/>
      <c r="AO122" s="170"/>
      <c r="AP122" s="169"/>
      <c r="AQ122" s="17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</row>
    <row r="123" spans="4:130" s="28" customFormat="1" ht="9" hidden="1" customHeight="1">
      <c r="D123" s="283"/>
      <c r="E123" s="148"/>
      <c r="F123" s="11"/>
      <c r="G123" s="12"/>
      <c r="H123" s="30"/>
      <c r="I123" s="22"/>
      <c r="J123" s="22"/>
      <c r="K123" s="22"/>
      <c r="L123" s="22"/>
      <c r="M123" s="21"/>
      <c r="N123" s="21"/>
      <c r="O123" s="21"/>
      <c r="P123" s="21"/>
      <c r="Q123" s="40"/>
      <c r="R123" s="40"/>
      <c r="S123" s="40"/>
      <c r="T123" s="169"/>
      <c r="U123" s="170"/>
      <c r="V123" s="169"/>
      <c r="W123" s="170"/>
      <c r="X123" s="169"/>
      <c r="Y123" s="170"/>
      <c r="Z123" s="169"/>
      <c r="AA123" s="170"/>
      <c r="AB123" s="169"/>
      <c r="AC123" s="170"/>
      <c r="AD123" s="169"/>
      <c r="AE123" s="170"/>
      <c r="AF123" s="169"/>
      <c r="AG123" s="170"/>
      <c r="AH123" s="169"/>
      <c r="AI123" s="170"/>
      <c r="AJ123" s="169"/>
      <c r="AK123" s="170"/>
      <c r="AL123" s="169"/>
      <c r="AM123" s="170"/>
      <c r="AN123" s="169"/>
      <c r="AO123" s="170"/>
      <c r="AP123" s="169"/>
      <c r="AQ123" s="170"/>
      <c r="AR123" s="40"/>
      <c r="AS123" s="40"/>
      <c r="AT123" s="9"/>
      <c r="AU123" s="9"/>
      <c r="AV123" s="40"/>
      <c r="AW123" s="9"/>
      <c r="AX123" s="9"/>
      <c r="AY123" s="40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</row>
    <row r="124" spans="4:130" s="28" customFormat="1" ht="9" hidden="1" customHeight="1">
      <c r="D124" s="283"/>
      <c r="E124" s="148"/>
      <c r="F124" s="11"/>
      <c r="G124" s="12"/>
      <c r="H124" s="30"/>
      <c r="I124" s="22"/>
      <c r="J124" s="22"/>
      <c r="K124" s="22"/>
      <c r="L124" s="22"/>
      <c r="M124" s="21"/>
      <c r="N124" s="21"/>
      <c r="O124" s="21"/>
      <c r="P124" s="21"/>
      <c r="Q124" s="40"/>
      <c r="R124" s="40"/>
      <c r="S124" s="40"/>
      <c r="T124" s="169"/>
      <c r="U124" s="170"/>
      <c r="V124" s="169"/>
      <c r="W124" s="170"/>
      <c r="X124" s="169"/>
      <c r="Y124" s="170"/>
      <c r="Z124" s="169"/>
      <c r="AA124" s="170"/>
      <c r="AB124" s="169"/>
      <c r="AC124" s="170"/>
      <c r="AD124" s="169"/>
      <c r="AE124" s="170"/>
      <c r="AF124" s="169"/>
      <c r="AG124" s="170"/>
      <c r="AH124" s="169"/>
      <c r="AI124" s="170"/>
      <c r="AJ124" s="169"/>
      <c r="AK124" s="170"/>
      <c r="AL124" s="169"/>
      <c r="AM124" s="170"/>
      <c r="AN124" s="169"/>
      <c r="AO124" s="170"/>
      <c r="AP124" s="169"/>
      <c r="AQ124" s="170"/>
      <c r="AR124" s="40"/>
      <c r="AS124" s="40"/>
      <c r="AT124" s="9"/>
      <c r="AU124" s="9"/>
      <c r="AV124" s="40"/>
      <c r="AW124" s="9"/>
      <c r="AX124" s="9"/>
      <c r="AY124" s="40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</row>
    <row r="125" spans="4:130" s="28" customFormat="1" ht="9" hidden="1" customHeight="1">
      <c r="D125" s="283"/>
      <c r="E125" s="148"/>
      <c r="F125" s="11"/>
      <c r="G125" s="12"/>
      <c r="H125" s="30"/>
      <c r="I125" s="22"/>
      <c r="J125" s="22"/>
      <c r="K125" s="22"/>
      <c r="L125" s="22"/>
      <c r="M125" s="21"/>
      <c r="N125" s="21"/>
      <c r="O125" s="21"/>
      <c r="P125" s="21"/>
      <c r="Q125" s="40"/>
      <c r="R125" s="40"/>
      <c r="S125" s="40"/>
      <c r="T125" s="169"/>
      <c r="U125" s="170"/>
      <c r="V125" s="169"/>
      <c r="W125" s="170"/>
      <c r="X125" s="169"/>
      <c r="Y125" s="170"/>
      <c r="Z125" s="169"/>
      <c r="AA125" s="170"/>
      <c r="AB125" s="169"/>
      <c r="AC125" s="170"/>
      <c r="AD125" s="169"/>
      <c r="AE125" s="170"/>
      <c r="AF125" s="169"/>
      <c r="AG125" s="170"/>
      <c r="AH125" s="169"/>
      <c r="AI125" s="170"/>
      <c r="AJ125" s="169"/>
      <c r="AK125" s="170"/>
      <c r="AL125" s="169"/>
      <c r="AM125" s="170"/>
      <c r="AN125" s="169"/>
      <c r="AO125" s="170"/>
      <c r="AP125" s="169"/>
      <c r="AQ125" s="170"/>
      <c r="AR125" s="40"/>
      <c r="AS125" s="40"/>
      <c r="AT125" s="9"/>
      <c r="AU125" s="9"/>
      <c r="AV125" s="40"/>
      <c r="AW125" s="9"/>
      <c r="AX125" s="9"/>
      <c r="AY125" s="40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</row>
    <row r="126" spans="4:130" s="28" customFormat="1" ht="9" hidden="1" customHeight="1">
      <c r="D126" s="283"/>
      <c r="E126" s="148"/>
      <c r="F126" s="11"/>
      <c r="G126" s="12"/>
      <c r="H126" s="30"/>
      <c r="I126" s="22"/>
      <c r="J126" s="22"/>
      <c r="K126" s="22"/>
      <c r="L126" s="22"/>
      <c r="M126" s="21"/>
      <c r="N126" s="21"/>
      <c r="O126" s="21"/>
      <c r="P126" s="21"/>
      <c r="Q126" s="40"/>
      <c r="R126" s="40"/>
      <c r="S126" s="40"/>
      <c r="T126" s="169"/>
      <c r="U126" s="170"/>
      <c r="V126" s="169"/>
      <c r="W126" s="170"/>
      <c r="X126" s="169"/>
      <c r="Y126" s="170"/>
      <c r="Z126" s="169"/>
      <c r="AA126" s="170"/>
      <c r="AB126" s="169"/>
      <c r="AC126" s="170"/>
      <c r="AD126" s="169"/>
      <c r="AE126" s="170"/>
      <c r="AF126" s="169"/>
      <c r="AG126" s="170"/>
      <c r="AH126" s="169"/>
      <c r="AI126" s="170"/>
      <c r="AJ126" s="169"/>
      <c r="AK126" s="170"/>
      <c r="AL126" s="169"/>
      <c r="AM126" s="170"/>
      <c r="AN126" s="169"/>
      <c r="AO126" s="170"/>
      <c r="AP126" s="169"/>
      <c r="AQ126" s="170"/>
      <c r="AR126" s="40"/>
      <c r="AS126" s="40"/>
      <c r="AT126" s="9"/>
      <c r="AU126" s="9"/>
      <c r="AV126" s="40"/>
      <c r="AW126" s="9"/>
      <c r="AX126" s="9"/>
      <c r="AY126" s="40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</row>
    <row r="127" spans="4:130" s="28" customFormat="1" ht="12" customHeight="1">
      <c r="D127" s="283"/>
      <c r="E127" s="152"/>
      <c r="F127" s="153"/>
      <c r="G127" s="138"/>
      <c r="H127" s="20"/>
      <c r="I127" s="201"/>
      <c r="J127" s="201"/>
      <c r="K127" s="201"/>
      <c r="L127" s="201"/>
      <c r="M127" s="201"/>
      <c r="N127" s="201"/>
      <c r="O127" s="201"/>
      <c r="P127" s="201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19"/>
    </row>
    <row r="128" spans="4:130" s="28" customFormat="1" ht="24" customHeight="1">
      <c r="D128" s="152"/>
      <c r="E128" s="154"/>
      <c r="F128" s="271" t="s">
        <v>406</v>
      </c>
      <c r="G128" s="272"/>
      <c r="H128" s="18"/>
      <c r="I128" s="26">
        <f t="shared" ref="I128:P129" si="36">SUM(I30,I48,I68,I86)</f>
        <v>0</v>
      </c>
      <c r="J128" s="26">
        <f t="shared" si="36"/>
        <v>0</v>
      </c>
      <c r="K128" s="26">
        <f t="shared" si="36"/>
        <v>0</v>
      </c>
      <c r="L128" s="26">
        <f t="shared" si="36"/>
        <v>0</v>
      </c>
      <c r="M128" s="24">
        <f t="shared" si="36"/>
        <v>0</v>
      </c>
      <c r="N128" s="24">
        <f t="shared" si="36"/>
        <v>0</v>
      </c>
      <c r="O128" s="24">
        <f t="shared" si="36"/>
        <v>0</v>
      </c>
      <c r="P128" s="24">
        <f t="shared" si="36"/>
        <v>0</v>
      </c>
      <c r="Q128" s="40"/>
      <c r="R128" s="172"/>
      <c r="S128" s="40"/>
      <c r="T128" s="169"/>
      <c r="U128" s="170"/>
      <c r="V128" s="169"/>
      <c r="W128" s="170"/>
      <c r="X128" s="169"/>
      <c r="Y128" s="170"/>
      <c r="Z128" s="169"/>
      <c r="AA128" s="170"/>
      <c r="AB128" s="169"/>
      <c r="AC128" s="170"/>
      <c r="AD128" s="169"/>
      <c r="AE128" s="170"/>
      <c r="AF128" s="169"/>
      <c r="AG128" s="170"/>
      <c r="AH128" s="169"/>
      <c r="AI128" s="170"/>
      <c r="AJ128" s="169"/>
      <c r="AK128" s="170"/>
      <c r="AL128" s="169"/>
      <c r="AM128" s="170"/>
      <c r="AN128" s="169"/>
      <c r="AO128" s="170"/>
      <c r="AP128" s="169"/>
      <c r="AQ128" s="170"/>
      <c r="AR128" s="40"/>
      <c r="AS128" s="9"/>
      <c r="AT128" s="9"/>
      <c r="AU128" s="9"/>
      <c r="AV128" s="9"/>
      <c r="AW128" s="9"/>
      <c r="AX128" s="9"/>
      <c r="AY128" s="40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40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</row>
    <row r="129" spans="1:137" s="28" customFormat="1" ht="24" customHeight="1">
      <c r="D129" s="152"/>
      <c r="E129" s="154"/>
      <c r="F129" s="271" t="s">
        <v>407</v>
      </c>
      <c r="G129" s="272"/>
      <c r="H129" s="18"/>
      <c r="I129" s="26">
        <f t="shared" si="36"/>
        <v>0</v>
      </c>
      <c r="J129" s="26">
        <f t="shared" si="36"/>
        <v>0</v>
      </c>
      <c r="K129" s="26">
        <f t="shared" si="36"/>
        <v>0</v>
      </c>
      <c r="L129" s="26">
        <f t="shared" si="36"/>
        <v>0</v>
      </c>
      <c r="M129" s="24">
        <f t="shared" si="36"/>
        <v>0</v>
      </c>
      <c r="N129" s="24">
        <f t="shared" si="36"/>
        <v>0</v>
      </c>
      <c r="O129" s="24">
        <f t="shared" si="36"/>
        <v>0</v>
      </c>
      <c r="P129" s="24">
        <f t="shared" si="36"/>
        <v>0</v>
      </c>
      <c r="Q129" s="40"/>
      <c r="R129" s="172"/>
      <c r="S129" s="40"/>
      <c r="T129" s="169"/>
      <c r="U129" s="170"/>
      <c r="V129" s="169"/>
      <c r="W129" s="170"/>
      <c r="X129" s="169"/>
      <c r="Y129" s="170"/>
      <c r="Z129" s="169"/>
      <c r="AA129" s="170"/>
      <c r="AB129" s="169"/>
      <c r="AC129" s="170"/>
      <c r="AD129" s="169"/>
      <c r="AE129" s="170"/>
      <c r="AF129" s="169"/>
      <c r="AG129" s="170"/>
      <c r="AH129" s="169"/>
      <c r="AI129" s="170"/>
      <c r="AJ129" s="169"/>
      <c r="AK129" s="170"/>
      <c r="AL129" s="169"/>
      <c r="AM129" s="170"/>
      <c r="AN129" s="169"/>
      <c r="AO129" s="170"/>
      <c r="AP129" s="169"/>
      <c r="AQ129" s="170"/>
      <c r="AR129" s="40"/>
      <c r="AS129" s="9"/>
      <c r="AT129" s="9"/>
      <c r="AU129" s="9"/>
      <c r="AV129" s="9"/>
      <c r="AW129" s="9"/>
      <c r="AX129" s="9"/>
      <c r="AY129" s="40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40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</row>
    <row r="130" spans="1:137" s="28" customFormat="1" ht="24" customHeight="1">
      <c r="D130" s="152"/>
      <c r="E130" s="154"/>
      <c r="F130" s="271" t="s">
        <v>408</v>
      </c>
      <c r="G130" s="272"/>
      <c r="H130" s="18"/>
      <c r="I130" s="26">
        <f t="shared" ref="I130:P130" si="37">SUM(I51,I89)</f>
        <v>0</v>
      </c>
      <c r="J130" s="26">
        <f t="shared" si="37"/>
        <v>0</v>
      </c>
      <c r="K130" s="26">
        <f t="shared" si="37"/>
        <v>0</v>
      </c>
      <c r="L130" s="26">
        <f t="shared" si="37"/>
        <v>0</v>
      </c>
      <c r="M130" s="24">
        <f t="shared" si="37"/>
        <v>0</v>
      </c>
      <c r="N130" s="24">
        <f t="shared" si="37"/>
        <v>0</v>
      </c>
      <c r="O130" s="24">
        <f t="shared" si="37"/>
        <v>0</v>
      </c>
      <c r="P130" s="24">
        <f t="shared" si="37"/>
        <v>0</v>
      </c>
      <c r="Q130" s="40"/>
      <c r="R130" s="172"/>
      <c r="S130" s="40"/>
      <c r="T130" s="26">
        <f t="shared" ref="T130:AA130" si="38">SUM(T51,T89)</f>
        <v>850.85</v>
      </c>
      <c r="U130" s="24">
        <f t="shared" si="38"/>
        <v>2073674.6029999999</v>
      </c>
      <c r="V130" s="26">
        <f t="shared" si="38"/>
        <v>646.96</v>
      </c>
      <c r="W130" s="24">
        <f t="shared" si="38"/>
        <v>1576757.9728000001</v>
      </c>
      <c r="X130" s="26">
        <f t="shared" si="38"/>
        <v>536.14</v>
      </c>
      <c r="Y130" s="24">
        <f t="shared" si="38"/>
        <v>1306669.6851999999</v>
      </c>
      <c r="Z130" s="26">
        <f t="shared" si="38"/>
        <v>318.49</v>
      </c>
      <c r="AA130" s="24">
        <f t="shared" si="38"/>
        <v>776217.45819999999</v>
      </c>
      <c r="AB130" s="26">
        <f t="shared" ref="AB130:AI130" si="39">SUM(AB51,AB89)</f>
        <v>181.84</v>
      </c>
      <c r="AC130" s="24">
        <f t="shared" si="39"/>
        <v>443176.8112</v>
      </c>
      <c r="AD130" s="26">
        <f t="shared" si="39"/>
        <v>0</v>
      </c>
      <c r="AE130" s="24">
        <f t="shared" si="39"/>
        <v>0</v>
      </c>
      <c r="AF130" s="26">
        <f t="shared" si="39"/>
        <v>0</v>
      </c>
      <c r="AG130" s="24">
        <f t="shared" si="39"/>
        <v>0</v>
      </c>
      <c r="AH130" s="26">
        <f t="shared" si="39"/>
        <v>0</v>
      </c>
      <c r="AI130" s="24">
        <f t="shared" si="39"/>
        <v>0</v>
      </c>
      <c r="AJ130" s="26">
        <f t="shared" ref="AJ130:AQ130" si="40">SUM(AJ51,AJ89)</f>
        <v>0</v>
      </c>
      <c r="AK130" s="24">
        <f t="shared" si="40"/>
        <v>0</v>
      </c>
      <c r="AL130" s="26">
        <f t="shared" si="40"/>
        <v>0</v>
      </c>
      <c r="AM130" s="24">
        <f t="shared" si="40"/>
        <v>0</v>
      </c>
      <c r="AN130" s="26">
        <f t="shared" si="40"/>
        <v>0</v>
      </c>
      <c r="AO130" s="24">
        <f t="shared" si="40"/>
        <v>0</v>
      </c>
      <c r="AP130" s="26">
        <f t="shared" si="40"/>
        <v>0</v>
      </c>
      <c r="AQ130" s="24">
        <f t="shared" si="40"/>
        <v>0</v>
      </c>
      <c r="AR130" s="40"/>
      <c r="AS130" s="9"/>
      <c r="AT130" s="9"/>
      <c r="AU130" s="9"/>
      <c r="AV130" s="9"/>
      <c r="AW130" s="9"/>
      <c r="AX130" s="9"/>
      <c r="AY130" s="40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40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</row>
    <row r="131" spans="1:137">
      <c r="A131" s="38"/>
      <c r="EG131" s="17"/>
    </row>
    <row r="135" spans="1:137">
      <c r="A135" s="38"/>
      <c r="F135" s="1" t="s">
        <v>30</v>
      </c>
      <c r="I135" s="255" t="str">
        <f>IF(Титульный!H44="","Не определено",Титульный!H44)</f>
        <v>Бокова Ирина Викторовна</v>
      </c>
      <c r="J135" s="255"/>
      <c r="K135" s="255"/>
      <c r="L135" s="255"/>
      <c r="M135" s="255"/>
      <c r="N135" s="255"/>
      <c r="P135" s="3"/>
    </row>
    <row r="136" spans="1:137">
      <c r="A136" s="38"/>
      <c r="I136" s="261" t="s">
        <v>27</v>
      </c>
      <c r="J136" s="261"/>
      <c r="K136" s="261"/>
      <c r="L136" s="261"/>
      <c r="M136" s="261"/>
      <c r="N136" s="261"/>
      <c r="P136" s="2" t="s">
        <v>26</v>
      </c>
    </row>
    <row r="137" spans="1:137">
      <c r="A137" s="38"/>
      <c r="J137" s="17"/>
      <c r="K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</row>
    <row r="138" spans="1:137">
      <c r="F138" s="1" t="s">
        <v>29</v>
      </c>
    </row>
    <row r="139" spans="1:137">
      <c r="A139" s="38"/>
      <c r="F139" s="1" t="s">
        <v>347</v>
      </c>
      <c r="I139" s="255" t="str">
        <f>IF(Титульный!H51="","Не определено",Титульный!H51)</f>
        <v>старший экономист</v>
      </c>
      <c r="J139" s="255"/>
      <c r="K139" s="255"/>
      <c r="M139" s="255" t="str">
        <f>IF(Титульный!H50="","Не определено",Титульный!H50)</f>
        <v>Яковлева Ирина Арнольдовна</v>
      </c>
      <c r="N139" s="255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EA139" s="17"/>
      <c r="EB139" s="17"/>
    </row>
    <row r="140" spans="1:137">
      <c r="A140" s="38"/>
      <c r="F140" s="1" t="s">
        <v>348</v>
      </c>
      <c r="I140" s="267" t="s">
        <v>28</v>
      </c>
      <c r="J140" s="267"/>
      <c r="K140" s="267"/>
      <c r="M140" s="268" t="s">
        <v>27</v>
      </c>
      <c r="N140" s="268"/>
      <c r="P140" s="15" t="s">
        <v>26</v>
      </c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EB140" s="16"/>
    </row>
    <row r="141" spans="1:137">
      <c r="A141" s="38"/>
      <c r="F141" s="1" t="s">
        <v>349</v>
      </c>
    </row>
    <row r="142" spans="1:137">
      <c r="A142" s="38"/>
      <c r="F142" s="1" t="s">
        <v>350</v>
      </c>
      <c r="I142" s="255" t="str">
        <f>IF(Титульный!H52="","Не определено",Титульный!H52)</f>
        <v>(383) 289-27-25 (241)</v>
      </c>
      <c r="J142" s="255"/>
      <c r="K142" s="255"/>
      <c r="M142" s="17"/>
      <c r="O142" s="267" t="s">
        <v>25</v>
      </c>
      <c r="P142" s="267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</row>
    <row r="143" spans="1:137">
      <c r="A143" s="38"/>
      <c r="F143" s="1" t="s">
        <v>351</v>
      </c>
      <c r="I143" s="267" t="s">
        <v>24</v>
      </c>
      <c r="J143" s="267"/>
      <c r="K143" s="267"/>
      <c r="M143" s="15" t="s">
        <v>352</v>
      </c>
      <c r="O143" s="267" t="s">
        <v>23</v>
      </c>
      <c r="P143" s="267"/>
    </row>
    <row r="147" spans="1:138" ht="12.75" customHeight="1">
      <c r="A147" s="38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3"/>
      <c r="EH147" s="13"/>
    </row>
    <row r="148" spans="1:138" ht="12.75" customHeight="1">
      <c r="A148" s="38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3"/>
      <c r="EH148" s="13"/>
    </row>
    <row r="149" spans="1:138" ht="13.5" customHeight="1">
      <c r="A149" s="38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3"/>
      <c r="EH149" s="13"/>
    </row>
    <row r="150" spans="1:138" ht="12.75" customHeight="1">
      <c r="A150" s="38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3"/>
      <c r="EH150" s="13"/>
    </row>
    <row r="151" spans="1:138" ht="12.75" customHeight="1">
      <c r="A151" s="38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3"/>
      <c r="EH151" s="13"/>
    </row>
    <row r="152" spans="1:138" ht="13.5" customHeight="1">
      <c r="A152" s="38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3"/>
      <c r="EH152" s="13"/>
    </row>
    <row r="153" spans="1:138" ht="12.75" customHeight="1">
      <c r="A153" s="38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3"/>
      <c r="EH153" s="13"/>
    </row>
    <row r="154" spans="1:138" ht="12.75" customHeight="1">
      <c r="A154" s="38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3"/>
      <c r="EH154" s="13"/>
    </row>
    <row r="155" spans="1:138" ht="13.5" customHeight="1">
      <c r="A155" s="38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3"/>
      <c r="EH155" s="13"/>
    </row>
    <row r="156" spans="1:138" ht="12.75" customHeight="1">
      <c r="A156" s="38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3"/>
      <c r="EH156" s="13"/>
    </row>
    <row r="157" spans="1:138" ht="12.75" customHeight="1">
      <c r="A157" s="38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3"/>
      <c r="EH157" s="13"/>
    </row>
    <row r="158" spans="1:138" ht="13.5" customHeight="1">
      <c r="A158" s="38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3"/>
      <c r="EH158" s="13"/>
    </row>
    <row r="159" spans="1:138" ht="12.75" customHeight="1">
      <c r="A159" s="38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3"/>
      <c r="EH159" s="13"/>
    </row>
    <row r="160" spans="1:138" ht="12.75" customHeight="1">
      <c r="A160" s="38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3"/>
      <c r="EH160" s="13"/>
    </row>
    <row r="161" spans="1:138" ht="13.5" customHeight="1">
      <c r="A161" s="38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3"/>
      <c r="EH161" s="13"/>
    </row>
    <row r="162" spans="1:138" ht="12.75" customHeight="1">
      <c r="A162" s="38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3"/>
      <c r="EH162" s="13"/>
    </row>
    <row r="163" spans="1:138" ht="12.75" customHeight="1">
      <c r="A163" s="38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3"/>
      <c r="EH163" s="13"/>
    </row>
    <row r="164" spans="1:138" ht="13.5" customHeight="1">
      <c r="A164" s="38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3"/>
      <c r="EH164" s="13"/>
    </row>
    <row r="165" spans="1:138" ht="12.75" customHeight="1">
      <c r="A165" s="38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3"/>
      <c r="EH165" s="13"/>
    </row>
    <row r="166" spans="1:138" ht="12.75" customHeight="1">
      <c r="A166" s="38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3"/>
      <c r="EH166" s="13"/>
    </row>
    <row r="167" spans="1:138" ht="13.5" customHeight="1">
      <c r="A167" s="38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3"/>
      <c r="EH167" s="13"/>
    </row>
    <row r="168" spans="1:138" ht="12.75" customHeight="1">
      <c r="A168" s="38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3"/>
      <c r="EH168" s="13"/>
    </row>
    <row r="169" spans="1:138" ht="12.75" customHeight="1">
      <c r="A169" s="38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3"/>
      <c r="EH169" s="13"/>
    </row>
    <row r="170" spans="1:138" ht="13.5" customHeight="1">
      <c r="A170" s="38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3"/>
      <c r="EH170" s="13"/>
    </row>
    <row r="171" spans="1:138" ht="12.75" customHeight="1">
      <c r="A171" s="38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3"/>
      <c r="EH171" s="13"/>
    </row>
    <row r="172" spans="1:138" ht="12.75" customHeight="1">
      <c r="A172" s="38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3"/>
      <c r="EH172" s="13"/>
    </row>
    <row r="173" spans="1:138" ht="13.5" customHeight="1">
      <c r="A173" s="38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3"/>
      <c r="EH173" s="13"/>
    </row>
    <row r="174" spans="1:138" ht="12.75" customHeight="1">
      <c r="A174" s="38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3"/>
      <c r="EH174" s="13"/>
    </row>
    <row r="175" spans="1:138" ht="12.75" customHeight="1">
      <c r="A175" s="38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3"/>
      <c r="EH175" s="13"/>
    </row>
    <row r="176" spans="1:138" ht="13.5" customHeight="1">
      <c r="A176" s="38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3"/>
      <c r="EH176" s="13"/>
    </row>
    <row r="177" spans="1:138" ht="12.75" customHeight="1">
      <c r="A177" s="38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3"/>
      <c r="EH177" s="13"/>
    </row>
    <row r="178" spans="1:138" ht="12.75" customHeight="1">
      <c r="A178" s="38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3"/>
      <c r="EH178" s="13"/>
    </row>
    <row r="179" spans="1:138" ht="13.5" customHeight="1">
      <c r="A179" s="38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3"/>
      <c r="EH179" s="13"/>
    </row>
    <row r="180" spans="1:138">
      <c r="A180" s="38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3"/>
      <c r="EH180" s="13"/>
    </row>
    <row r="181" spans="1:138">
      <c r="A181" s="38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</row>
    <row r="182" spans="1:138">
      <c r="A182" s="38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</row>
    <row r="183" spans="1:138">
      <c r="A183" s="38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</row>
    <row r="184" spans="1:138">
      <c r="A184" s="38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</row>
  </sheetData>
  <sheetProtection password="A760" sheet="1" objects="1" scenarios="1" formatColumns="0" formatRows="0"/>
  <mergeCells count="168">
    <mergeCell ref="DY7:DY11"/>
    <mergeCell ref="CE9:CE11"/>
    <mergeCell ref="CS8:CS11"/>
    <mergeCell ref="CT8:CT11"/>
    <mergeCell ref="CU8:CU11"/>
    <mergeCell ref="CV8:CV11"/>
    <mergeCell ref="CW8:CW11"/>
    <mergeCell ref="CX8:CX11"/>
    <mergeCell ref="DH7:DH8"/>
    <mergeCell ref="CY8:CY11"/>
    <mergeCell ref="CQ8:CQ11"/>
    <mergeCell ref="CF8:CF11"/>
    <mergeCell ref="CG8:CG11"/>
    <mergeCell ref="CH8:CH11"/>
    <mergeCell ref="CI8:CI11"/>
    <mergeCell ref="CJ8:CJ11"/>
    <mergeCell ref="CK8:CK11"/>
    <mergeCell ref="CR8:CR11"/>
    <mergeCell ref="D4:G5"/>
    <mergeCell ref="J4:O5"/>
    <mergeCell ref="DF7:DF11"/>
    <mergeCell ref="DK7:DK11"/>
    <mergeCell ref="DG9:DG11"/>
    <mergeCell ref="DH9:DH11"/>
    <mergeCell ref="DG7:DG8"/>
    <mergeCell ref="CD7:CD8"/>
    <mergeCell ref="CE7:CE8"/>
    <mergeCell ref="CD9:CD11"/>
    <mergeCell ref="AF4:AF5"/>
    <mergeCell ref="AH4:AH5"/>
    <mergeCell ref="AJ4:AJ5"/>
    <mergeCell ref="AL4:AL5"/>
    <mergeCell ref="AN4:AN5"/>
    <mergeCell ref="AP4:AP5"/>
    <mergeCell ref="AS7:AX7"/>
    <mergeCell ref="AL8:AM8"/>
    <mergeCell ref="AW8:AX8"/>
    <mergeCell ref="AN9:AN11"/>
    <mergeCell ref="AO9:AO11"/>
    <mergeCell ref="AP9:AP11"/>
    <mergeCell ref="AQ9:AQ11"/>
    <mergeCell ref="AV8:AV11"/>
    <mergeCell ref="T4:T5"/>
    <mergeCell ref="V4:V5"/>
    <mergeCell ref="X4:X5"/>
    <mergeCell ref="Z4:Z5"/>
    <mergeCell ref="AB4:AB5"/>
    <mergeCell ref="AD4:AD5"/>
    <mergeCell ref="AJ9:AJ11"/>
    <mergeCell ref="AF9:AF11"/>
    <mergeCell ref="AG9:AG11"/>
    <mergeCell ref="AH9:AH11"/>
    <mergeCell ref="BP9:BP11"/>
    <mergeCell ref="F51:G51"/>
    <mergeCell ref="F130:G130"/>
    <mergeCell ref="E7:E11"/>
    <mergeCell ref="D7:D11"/>
    <mergeCell ref="D15:D51"/>
    <mergeCell ref="D53:D89"/>
    <mergeCell ref="F7:G11"/>
    <mergeCell ref="W9:W11"/>
    <mergeCell ref="BG9:BG11"/>
    <mergeCell ref="F129:G129"/>
    <mergeCell ref="F128:G128"/>
    <mergeCell ref="D91:D127"/>
    <mergeCell ref="AS8:AS11"/>
    <mergeCell ref="AM9:AM11"/>
    <mergeCell ref="AK9:AK11"/>
    <mergeCell ref="AL9:AL11"/>
    <mergeCell ref="BT9:BT11"/>
    <mergeCell ref="I7:P8"/>
    <mergeCell ref="BU9:BU11"/>
    <mergeCell ref="BV9:BV11"/>
    <mergeCell ref="BW9:BW11"/>
    <mergeCell ref="BJ9:BJ11"/>
    <mergeCell ref="BK9:BK11"/>
    <mergeCell ref="BM7:BM11"/>
    <mergeCell ref="BR9:BR11"/>
    <mergeCell ref="BN9:BN11"/>
    <mergeCell ref="BO9:BO11"/>
    <mergeCell ref="BD9:BD11"/>
    <mergeCell ref="BQ9:BQ11"/>
    <mergeCell ref="BH9:BH11"/>
    <mergeCell ref="BI9:BI11"/>
    <mergeCell ref="BE9:BE11"/>
    <mergeCell ref="BF9:BF11"/>
    <mergeCell ref="AF8:AG8"/>
    <mergeCell ref="AH8:AI8"/>
    <mergeCell ref="X8:Y8"/>
    <mergeCell ref="Z8:AA8"/>
    <mergeCell ref="AB8:AC8"/>
    <mergeCell ref="AE9:AE11"/>
    <mergeCell ref="BS9:BS11"/>
    <mergeCell ref="I143:K143"/>
    <mergeCell ref="O142:P142"/>
    <mergeCell ref="O143:P143"/>
    <mergeCell ref="BB9:BB11"/>
    <mergeCell ref="BC9:BC11"/>
    <mergeCell ref="AI9:AI11"/>
    <mergeCell ref="I136:N136"/>
    <mergeCell ref="Z9:Z11"/>
    <mergeCell ref="AA9:AA11"/>
    <mergeCell ref="X9:X11"/>
    <mergeCell ref="AW9:AX10"/>
    <mergeCell ref="I142:K142"/>
    <mergeCell ref="R7:R11"/>
    <mergeCell ref="S7:S11"/>
    <mergeCell ref="T9:T11"/>
    <mergeCell ref="U9:U11"/>
    <mergeCell ref="V9:V11"/>
    <mergeCell ref="AJ8:AK8"/>
    <mergeCell ref="M140:N140"/>
    <mergeCell ref="J10:L10"/>
    <mergeCell ref="M10:M11"/>
    <mergeCell ref="M139:N139"/>
    <mergeCell ref="I140:K140"/>
    <mergeCell ref="I139:K139"/>
    <mergeCell ref="EA6:EF6"/>
    <mergeCell ref="AN8:AO8"/>
    <mergeCell ref="AP8:AQ8"/>
    <mergeCell ref="AT8:AU8"/>
    <mergeCell ref="AT9:AU10"/>
    <mergeCell ref="AR7:AR11"/>
    <mergeCell ref="DJ9:DJ11"/>
    <mergeCell ref="BA9:BA11"/>
    <mergeCell ref="BX9:BX11"/>
    <mergeCell ref="BY9:BY11"/>
    <mergeCell ref="AY7:AY11"/>
    <mergeCell ref="DZ7:DZ11"/>
    <mergeCell ref="DJ7:DJ8"/>
    <mergeCell ref="BZ9:BZ11"/>
    <mergeCell ref="BN7:BZ7"/>
    <mergeCell ref="DI7:DI8"/>
    <mergeCell ref="DI9:DI11"/>
    <mergeCell ref="CA7:CA11"/>
    <mergeCell ref="CZ8:CZ11"/>
    <mergeCell ref="DA8:DA11"/>
    <mergeCell ref="DB8:DB11"/>
    <mergeCell ref="DC8:DC11"/>
    <mergeCell ref="DD8:DD11"/>
    <mergeCell ref="DE8:DE11"/>
    <mergeCell ref="I135:N135"/>
    <mergeCell ref="M9:P9"/>
    <mergeCell ref="AZ9:AZ11"/>
    <mergeCell ref="I10:I11"/>
    <mergeCell ref="H7:H11"/>
    <mergeCell ref="N10:P10"/>
    <mergeCell ref="I9:L9"/>
    <mergeCell ref="AD8:AE8"/>
    <mergeCell ref="AB9:AB11"/>
    <mergeCell ref="T8:U8"/>
    <mergeCell ref="V8:W8"/>
    <mergeCell ref="AC9:AC11"/>
    <mergeCell ref="AD9:AD11"/>
    <mergeCell ref="Y9:Y11"/>
    <mergeCell ref="AZ7:BL7"/>
    <mergeCell ref="BL9:BL11"/>
    <mergeCell ref="Q7:Q11"/>
    <mergeCell ref="T7:AQ7"/>
    <mergeCell ref="CB7:CB8"/>
    <mergeCell ref="CC7:CC8"/>
    <mergeCell ref="CB9:CB11"/>
    <mergeCell ref="CC9:CC11"/>
    <mergeCell ref="CL8:CL11"/>
    <mergeCell ref="CM8:CM11"/>
    <mergeCell ref="CN8:CN11"/>
    <mergeCell ref="CO8:CO11"/>
    <mergeCell ref="CP8:CP11"/>
  </mergeCells>
  <phoneticPr fontId="3" type="noConversion"/>
  <dataValidations count="1">
    <dataValidation type="decimal" allowBlank="1" showInputMessage="1" showErrorMessage="1" errorTitle="Внимание" error="Необходимо указать действительное значение!" sqref="J41:L43 J110:L126 N110:P126 J94:L95 N94:P95 N99:P101 N104:P104 J99:L101 J104:L104 N61:P63 J46:L46 J84:L84 J61:L63 N74:P75 J66:L66 N79:P81 J28:L28 N18:P19 N41:P43 N56:P57 J23:L25 N36:P37 J18:L19 J36:L37 J56:L57 J74:L75 J79:L81 N84:P84 N66:P66 N46:P46 N28:P28 N23:P25" xr:uid="{00000000-0002-0000-1300-000000000000}">
      <formula1>-10000000000</formula1>
      <formula2>1000000000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_COMS">
    <tabColor indexed="31"/>
  </sheetPr>
  <dimension ref="F1:F20"/>
  <sheetViews>
    <sheetView showGridLines="0" topLeftCell="D8" zoomScaleNormal="100" workbookViewId="0"/>
  </sheetViews>
  <sheetFormatPr defaultRowHeight="11.25"/>
  <cols>
    <col min="1" max="3" width="0" style="62" hidden="1" customWidth="1"/>
    <col min="4" max="5" width="2.7109375" style="62" customWidth="1"/>
    <col min="6" max="6" width="75.7109375" style="62" customWidth="1"/>
    <col min="7" max="8" width="2.7109375" style="62" customWidth="1"/>
    <col min="9" max="16384" width="9.140625" style="62"/>
  </cols>
  <sheetData>
    <row r="1" spans="6:6" hidden="1"/>
    <row r="2" spans="6:6" hidden="1"/>
    <row r="3" spans="6:6" hidden="1"/>
    <row r="4" spans="6:6" hidden="1"/>
    <row r="5" spans="6:6" hidden="1"/>
    <row r="6" spans="6:6" hidden="1"/>
    <row r="7" spans="6:6" ht="12" hidden="1" customHeight="1"/>
    <row r="8" spans="6:6" ht="12" customHeight="1"/>
    <row r="9" spans="6:6" ht="18" customHeight="1">
      <c r="F9" s="99" t="s">
        <v>21</v>
      </c>
    </row>
    <row r="10" spans="6:6" ht="12" customHeight="1"/>
    <row r="11" spans="6:6" ht="30" customHeight="1">
      <c r="F11" s="98"/>
    </row>
    <row r="12" spans="6:6" ht="30" customHeight="1">
      <c r="F12" s="98"/>
    </row>
    <row r="13" spans="6:6" ht="30" customHeight="1">
      <c r="F13" s="98"/>
    </row>
    <row r="14" spans="6:6" ht="30" customHeight="1">
      <c r="F14" s="98"/>
    </row>
    <row r="15" spans="6:6" ht="30" customHeight="1">
      <c r="F15" s="98"/>
    </row>
    <row r="16" spans="6:6" ht="30" customHeight="1">
      <c r="F16" s="98"/>
    </row>
    <row r="17" spans="6:6" ht="30" customHeight="1">
      <c r="F17" s="98"/>
    </row>
    <row r="18" spans="6:6" ht="30" customHeight="1">
      <c r="F18" s="98"/>
    </row>
    <row r="19" spans="6:6" ht="30" customHeight="1">
      <c r="F19" s="98"/>
    </row>
    <row r="20" spans="6:6" ht="30" customHeight="1">
      <c r="F20" s="98"/>
    </row>
  </sheetData>
  <sheetProtection password="A760" sheet="1" objects="1" scenarios="1" formatColumns="0" formatRows="0"/>
  <phoneticPr fontId="0" type="noConversion"/>
  <dataValidations count="1">
    <dataValidation type="textLength" operator="lessThan" allowBlank="1" showInputMessage="1" showErrorMessage="1" errorTitle="Ограничение" error="Максимальное количество символов - 1000!" sqref="F11:F20" xr:uid="{00000000-0002-0000-1400-000000000000}">
      <formula1>1000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CheckBeforeSave">
    <tabColor indexed="31"/>
  </sheetPr>
  <dimension ref="A1:I170"/>
  <sheetViews>
    <sheetView showGridLines="0" topLeftCell="C8" zoomScaleNormal="100" workbookViewId="0"/>
  </sheetViews>
  <sheetFormatPr defaultRowHeight="11.25"/>
  <cols>
    <col min="1" max="2" width="7.7109375" style="54" hidden="1" customWidth="1"/>
    <col min="3" max="3" width="2.7109375" style="54" customWidth="1"/>
    <col min="4" max="4" width="2.7109375" style="43" customWidth="1"/>
    <col min="5" max="6" width="25.7109375" style="51" customWidth="1"/>
    <col min="7" max="7" width="105.7109375" style="46" customWidth="1"/>
    <col min="8" max="8" width="20.7109375" style="51" customWidth="1"/>
    <col min="9" max="10" width="2.7109375" style="43" customWidth="1"/>
    <col min="11" max="16384" width="9.140625" style="43"/>
  </cols>
  <sheetData>
    <row r="1" spans="4:9" hidden="1"/>
    <row r="2" spans="4:9" hidden="1"/>
    <row r="3" spans="4:9" hidden="1"/>
    <row r="4" spans="4:9" hidden="1"/>
    <row r="5" spans="4:9" hidden="1"/>
    <row r="6" spans="4:9" hidden="1"/>
    <row r="7" spans="4:9" hidden="1"/>
    <row r="8" spans="4:9">
      <c r="D8" s="50"/>
      <c r="E8" s="52"/>
      <c r="F8" s="52"/>
      <c r="G8" s="53"/>
      <c r="H8" s="52"/>
      <c r="I8" s="50"/>
    </row>
    <row r="9" spans="4:9" ht="18" customHeight="1">
      <c r="D9" s="50"/>
      <c r="E9" s="299" t="s">
        <v>242</v>
      </c>
      <c r="F9" s="299"/>
      <c r="G9" s="299"/>
      <c r="H9" s="299"/>
      <c r="I9" s="50"/>
    </row>
    <row r="10" spans="4:9">
      <c r="D10" s="50"/>
      <c r="E10" s="58"/>
      <c r="F10" s="58"/>
      <c r="G10" s="59"/>
      <c r="H10" s="58"/>
      <c r="I10" s="50"/>
    </row>
    <row r="11" spans="4:9" ht="24" customHeight="1">
      <c r="D11" s="50"/>
      <c r="E11" s="203" t="s">
        <v>240</v>
      </c>
      <c r="F11" s="203" t="s">
        <v>241</v>
      </c>
      <c r="G11" s="203" t="s">
        <v>243</v>
      </c>
      <c r="H11" s="203" t="s">
        <v>235</v>
      </c>
      <c r="I11" s="50"/>
    </row>
    <row r="12" spans="4:9" ht="12.75">
      <c r="E12" s="204"/>
      <c r="F12" s="204"/>
      <c r="G12" s="205"/>
      <c r="H12" s="206"/>
    </row>
    <row r="13" spans="4:9" ht="12.75">
      <c r="E13" s="114"/>
      <c r="F13" s="114"/>
      <c r="G13" s="202"/>
      <c r="H13" s="52"/>
    </row>
    <row r="14" spans="4:9" ht="12.75">
      <c r="E14" s="114"/>
      <c r="F14" s="114"/>
      <c r="G14" s="202"/>
      <c r="H14" s="52"/>
    </row>
    <row r="15" spans="4:9" ht="12.75">
      <c r="E15" s="114"/>
      <c r="F15" s="114"/>
      <c r="G15" s="202"/>
      <c r="H15" s="52"/>
    </row>
    <row r="16" spans="4:9" ht="12.75">
      <c r="E16" s="114"/>
      <c r="F16" s="114"/>
      <c r="G16" s="202"/>
      <c r="H16" s="52"/>
    </row>
    <row r="17" spans="5:8" ht="12.75">
      <c r="E17" s="114"/>
      <c r="F17" s="114"/>
      <c r="G17" s="202"/>
      <c r="H17" s="52"/>
    </row>
    <row r="18" spans="5:8" ht="12.75">
      <c r="E18" s="114"/>
      <c r="F18" s="114"/>
      <c r="G18" s="53"/>
      <c r="H18" s="52"/>
    </row>
    <row r="19" spans="5:8" ht="12.75">
      <c r="E19" s="114"/>
      <c r="F19" s="114"/>
      <c r="G19" s="53"/>
      <c r="H19" s="52"/>
    </row>
    <row r="20" spans="5:8" ht="12.75">
      <c r="E20" s="114"/>
      <c r="F20" s="114"/>
      <c r="G20" s="53"/>
      <c r="H20" s="52"/>
    </row>
    <row r="21" spans="5:8" ht="12.75">
      <c r="E21" s="114"/>
      <c r="F21" s="114"/>
      <c r="G21" s="53"/>
      <c r="H21" s="52"/>
    </row>
    <row r="22" spans="5:8" ht="12.75">
      <c r="E22" s="114"/>
      <c r="F22" s="114"/>
      <c r="G22" s="53"/>
      <c r="H22" s="52"/>
    </row>
    <row r="23" spans="5:8" ht="12.75">
      <c r="E23" s="114"/>
      <c r="F23" s="114"/>
      <c r="G23" s="53"/>
      <c r="H23" s="52"/>
    </row>
    <row r="24" spans="5:8" ht="12.75">
      <c r="E24" s="114"/>
      <c r="F24" s="114"/>
      <c r="G24" s="53"/>
      <c r="H24" s="52"/>
    </row>
    <row r="25" spans="5:8" ht="12.75">
      <c r="E25" s="114"/>
      <c r="F25" s="114"/>
      <c r="G25" s="53"/>
      <c r="H25" s="52"/>
    </row>
    <row r="26" spans="5:8" ht="12.75">
      <c r="E26" s="114"/>
      <c r="F26" s="114"/>
      <c r="G26" s="53"/>
      <c r="H26" s="52"/>
    </row>
    <row r="27" spans="5:8" ht="12.75">
      <c r="E27" s="114"/>
      <c r="F27" s="114"/>
      <c r="G27" s="53"/>
      <c r="H27" s="52"/>
    </row>
    <row r="28" spans="5:8" ht="12.75">
      <c r="E28" s="114"/>
      <c r="F28" s="114"/>
      <c r="G28" s="53"/>
      <c r="H28" s="52"/>
    </row>
    <row r="29" spans="5:8" ht="12.75">
      <c r="E29" s="114"/>
      <c r="F29" s="114"/>
      <c r="G29" s="53"/>
      <c r="H29" s="52"/>
    </row>
    <row r="30" spans="5:8" ht="12.75">
      <c r="E30" s="114"/>
      <c r="F30" s="114"/>
      <c r="G30" s="53"/>
      <c r="H30" s="52"/>
    </row>
    <row r="31" spans="5:8" ht="12.75">
      <c r="E31" s="114"/>
      <c r="F31" s="114"/>
      <c r="G31" s="53"/>
      <c r="H31" s="52"/>
    </row>
    <row r="32" spans="5:8" ht="12.75">
      <c r="E32" s="114"/>
      <c r="F32" s="114"/>
      <c r="G32" s="53"/>
      <c r="H32" s="52"/>
    </row>
    <row r="33" spans="5:8" ht="12.75">
      <c r="E33" s="114"/>
      <c r="F33" s="114"/>
      <c r="G33" s="53"/>
      <c r="H33" s="52"/>
    </row>
    <row r="34" spans="5:8" ht="12.75">
      <c r="E34" s="114"/>
      <c r="F34" s="114"/>
      <c r="G34" s="53"/>
      <c r="H34" s="52"/>
    </row>
    <row r="35" spans="5:8" ht="12.75">
      <c r="E35" s="114"/>
      <c r="F35" s="114"/>
      <c r="G35" s="53"/>
      <c r="H35" s="52"/>
    </row>
    <row r="36" spans="5:8" ht="12.75">
      <c r="E36" s="114"/>
      <c r="F36" s="114"/>
      <c r="G36" s="53"/>
      <c r="H36" s="52"/>
    </row>
    <row r="37" spans="5:8" ht="12.75">
      <c r="E37" s="114"/>
      <c r="F37" s="114"/>
      <c r="G37" s="53"/>
      <c r="H37" s="52"/>
    </row>
    <row r="38" spans="5:8" ht="12.75">
      <c r="E38" s="114"/>
      <c r="F38" s="114"/>
      <c r="G38" s="53"/>
      <c r="H38" s="52"/>
    </row>
    <row r="39" spans="5:8" ht="12.75">
      <c r="E39" s="114"/>
      <c r="F39" s="114"/>
      <c r="G39" s="53"/>
      <c r="H39" s="52"/>
    </row>
    <row r="40" spans="5:8" ht="12.75">
      <c r="E40" s="114"/>
      <c r="F40" s="114"/>
      <c r="G40" s="53"/>
      <c r="H40" s="52"/>
    </row>
    <row r="41" spans="5:8" ht="12.75">
      <c r="E41" s="114"/>
      <c r="F41" s="114"/>
      <c r="G41" s="53"/>
      <c r="H41" s="52"/>
    </row>
    <row r="42" spans="5:8" ht="12.75">
      <c r="E42" s="114"/>
      <c r="F42" s="114"/>
      <c r="G42" s="53"/>
      <c r="H42" s="52"/>
    </row>
    <row r="43" spans="5:8" ht="12.75">
      <c r="E43" s="114"/>
      <c r="F43" s="114"/>
      <c r="G43" s="53"/>
      <c r="H43" s="52"/>
    </row>
    <row r="44" spans="5:8" ht="12.75">
      <c r="E44" s="114"/>
      <c r="F44" s="114"/>
      <c r="G44" s="53"/>
      <c r="H44" s="52"/>
    </row>
    <row r="45" spans="5:8" ht="12.75">
      <c r="E45" s="114"/>
      <c r="F45" s="114"/>
      <c r="G45" s="53"/>
      <c r="H45" s="52"/>
    </row>
    <row r="46" spans="5:8" ht="12.75">
      <c r="E46" s="114"/>
      <c r="F46" s="114"/>
      <c r="G46" s="53"/>
      <c r="H46" s="52"/>
    </row>
    <row r="47" spans="5:8" ht="12.75">
      <c r="E47" s="114"/>
      <c r="F47" s="114"/>
      <c r="G47" s="53"/>
      <c r="H47" s="52"/>
    </row>
    <row r="48" spans="5:8" ht="12.75">
      <c r="E48" s="114"/>
      <c r="F48" s="114"/>
      <c r="G48" s="53"/>
      <c r="H48" s="52"/>
    </row>
    <row r="49" spans="5:8" ht="12.75">
      <c r="E49" s="114"/>
      <c r="F49" s="114"/>
      <c r="G49" s="53"/>
      <c r="H49" s="52"/>
    </row>
    <row r="50" spans="5:8" ht="12.75">
      <c r="E50" s="114"/>
      <c r="F50" s="114"/>
      <c r="G50" s="53"/>
      <c r="H50" s="52"/>
    </row>
    <row r="51" spans="5:8" ht="12.75">
      <c r="E51" s="114"/>
      <c r="F51" s="114"/>
      <c r="G51" s="53"/>
      <c r="H51" s="52"/>
    </row>
    <row r="52" spans="5:8" ht="12.75">
      <c r="E52" s="114"/>
      <c r="F52" s="114"/>
      <c r="G52" s="53"/>
      <c r="H52" s="52"/>
    </row>
    <row r="53" spans="5:8" ht="12.75">
      <c r="E53" s="122"/>
      <c r="F53" s="122"/>
      <c r="G53" s="53"/>
      <c r="H53" s="52"/>
    </row>
    <row r="54" spans="5:8" ht="12.75">
      <c r="E54" s="114"/>
      <c r="F54" s="114"/>
      <c r="G54" s="53"/>
      <c r="H54" s="52"/>
    </row>
    <row r="55" spans="5:8" ht="12.75">
      <c r="E55" s="114"/>
      <c r="F55" s="114"/>
      <c r="G55" s="53"/>
      <c r="H55" s="52"/>
    </row>
    <row r="56" spans="5:8" ht="12.75">
      <c r="E56" s="114"/>
      <c r="F56" s="114"/>
      <c r="G56" s="53"/>
      <c r="H56" s="52"/>
    </row>
    <row r="57" spans="5:8" ht="12.75">
      <c r="E57" s="114"/>
      <c r="F57" s="114"/>
      <c r="G57" s="53"/>
      <c r="H57" s="52"/>
    </row>
    <row r="58" spans="5:8" ht="12.75">
      <c r="E58" s="114"/>
      <c r="F58" s="114"/>
      <c r="G58" s="53"/>
      <c r="H58" s="52"/>
    </row>
    <row r="59" spans="5:8" ht="12.75">
      <c r="E59" s="114"/>
      <c r="F59" s="114"/>
      <c r="G59" s="53"/>
      <c r="H59" s="52"/>
    </row>
    <row r="60" spans="5:8" ht="12.75">
      <c r="E60" s="114"/>
      <c r="F60" s="114"/>
      <c r="G60" s="53"/>
      <c r="H60" s="52"/>
    </row>
    <row r="61" spans="5:8" ht="12.75">
      <c r="E61" s="114"/>
      <c r="F61" s="114"/>
      <c r="G61" s="53"/>
      <c r="H61" s="52"/>
    </row>
    <row r="62" spans="5:8" ht="12.75">
      <c r="E62" s="114"/>
      <c r="F62" s="114"/>
      <c r="G62" s="53"/>
      <c r="H62" s="52"/>
    </row>
    <row r="63" spans="5:8" ht="12.75">
      <c r="E63" s="114"/>
      <c r="F63" s="114"/>
      <c r="G63" s="53"/>
      <c r="H63" s="52"/>
    </row>
    <row r="64" spans="5:8" ht="12.75">
      <c r="E64" s="114"/>
      <c r="F64" s="114"/>
      <c r="G64" s="53"/>
      <c r="H64" s="52"/>
    </row>
    <row r="65" spans="5:8" ht="12.75">
      <c r="E65" s="114"/>
      <c r="F65" s="114"/>
      <c r="G65" s="53"/>
      <c r="H65" s="52"/>
    </row>
    <row r="66" spans="5:8" ht="12.75">
      <c r="E66" s="114"/>
      <c r="F66" s="114"/>
      <c r="G66" s="53"/>
      <c r="H66" s="52"/>
    </row>
    <row r="67" spans="5:8" ht="12.75">
      <c r="E67" s="114"/>
      <c r="F67" s="114"/>
      <c r="G67" s="53"/>
      <c r="H67" s="52"/>
    </row>
    <row r="68" spans="5:8" ht="12.75">
      <c r="E68" s="114"/>
      <c r="F68" s="114"/>
      <c r="G68" s="53"/>
      <c r="H68" s="52"/>
    </row>
    <row r="69" spans="5:8" ht="12.75">
      <c r="E69" s="114"/>
      <c r="F69" s="114"/>
      <c r="G69" s="53"/>
      <c r="H69" s="52"/>
    </row>
    <row r="70" spans="5:8" ht="12.75">
      <c r="E70" s="114"/>
      <c r="F70" s="114"/>
      <c r="G70" s="53"/>
      <c r="H70" s="52"/>
    </row>
    <row r="71" spans="5:8" ht="12.75">
      <c r="E71" s="114"/>
      <c r="F71" s="114"/>
      <c r="G71" s="53"/>
      <c r="H71" s="52"/>
    </row>
    <row r="72" spans="5:8" ht="12.75">
      <c r="E72" s="114"/>
      <c r="F72" s="114"/>
      <c r="G72" s="53"/>
      <c r="H72" s="52"/>
    </row>
    <row r="73" spans="5:8" ht="12.75">
      <c r="E73" s="114"/>
      <c r="F73" s="114"/>
      <c r="G73" s="53"/>
      <c r="H73" s="52"/>
    </row>
    <row r="74" spans="5:8" ht="12.75">
      <c r="E74" s="114"/>
      <c r="F74" s="114"/>
      <c r="G74" s="53"/>
      <c r="H74" s="52"/>
    </row>
    <row r="75" spans="5:8" ht="12.75">
      <c r="E75" s="114"/>
      <c r="F75" s="114"/>
      <c r="G75" s="53"/>
      <c r="H75" s="52"/>
    </row>
    <row r="76" spans="5:8" ht="12.75">
      <c r="E76" s="114"/>
      <c r="F76" s="114"/>
      <c r="G76" s="53"/>
      <c r="H76" s="52"/>
    </row>
    <row r="77" spans="5:8" ht="12.75">
      <c r="E77" s="114"/>
      <c r="F77" s="114"/>
      <c r="G77" s="53"/>
      <c r="H77" s="52"/>
    </row>
    <row r="78" spans="5:8" ht="12.75">
      <c r="E78" s="114"/>
      <c r="F78" s="114"/>
      <c r="G78" s="53"/>
      <c r="H78" s="52"/>
    </row>
    <row r="79" spans="5:8" ht="12.75">
      <c r="E79" s="114"/>
      <c r="F79" s="114"/>
      <c r="G79" s="53"/>
      <c r="H79" s="52"/>
    </row>
    <row r="80" spans="5:8" ht="12.75">
      <c r="E80" s="114"/>
      <c r="F80" s="114"/>
      <c r="G80" s="53"/>
      <c r="H80" s="52"/>
    </row>
    <row r="81" spans="5:8" ht="12.75">
      <c r="E81" s="114"/>
      <c r="F81" s="114"/>
      <c r="G81" s="53"/>
      <c r="H81" s="52"/>
    </row>
    <row r="82" spans="5:8" ht="12.75">
      <c r="E82" s="114"/>
      <c r="F82" s="114"/>
      <c r="G82" s="53"/>
      <c r="H82" s="52"/>
    </row>
    <row r="83" spans="5:8" ht="12.75">
      <c r="E83" s="114"/>
      <c r="F83" s="114"/>
      <c r="G83" s="53"/>
      <c r="H83" s="52"/>
    </row>
    <row r="84" spans="5:8" ht="12.75">
      <c r="E84" s="114"/>
      <c r="F84" s="114"/>
      <c r="G84" s="53"/>
      <c r="H84" s="52"/>
    </row>
    <row r="85" spans="5:8" ht="12.75">
      <c r="E85" s="114"/>
      <c r="F85" s="114"/>
      <c r="G85" s="53"/>
      <c r="H85" s="52"/>
    </row>
    <row r="86" spans="5:8" ht="12.75">
      <c r="E86" s="114"/>
      <c r="F86" s="114"/>
      <c r="G86" s="53"/>
      <c r="H86" s="52"/>
    </row>
    <row r="87" spans="5:8" ht="12.75">
      <c r="E87" s="114"/>
      <c r="F87" s="114"/>
      <c r="G87" s="53"/>
      <c r="H87" s="52"/>
    </row>
    <row r="88" spans="5:8" ht="12.75">
      <c r="E88" s="114"/>
      <c r="F88" s="114"/>
      <c r="G88" s="53"/>
      <c r="H88" s="52"/>
    </row>
    <row r="89" spans="5:8" ht="12.75">
      <c r="E89" s="114"/>
      <c r="F89" s="114"/>
      <c r="G89" s="53"/>
      <c r="H89" s="52"/>
    </row>
    <row r="90" spans="5:8" ht="12.75">
      <c r="E90" s="114"/>
      <c r="F90" s="114"/>
      <c r="G90" s="53"/>
      <c r="H90" s="52"/>
    </row>
    <row r="91" spans="5:8" ht="12.75">
      <c r="E91" s="114"/>
      <c r="F91" s="114"/>
      <c r="G91" s="53"/>
      <c r="H91" s="52"/>
    </row>
    <row r="92" spans="5:8" ht="12.75">
      <c r="E92" s="114"/>
      <c r="F92" s="114"/>
      <c r="G92" s="53"/>
      <c r="H92" s="52"/>
    </row>
    <row r="93" spans="5:8" ht="12.75">
      <c r="E93" s="114"/>
      <c r="F93" s="114"/>
      <c r="G93" s="53"/>
      <c r="H93" s="52"/>
    </row>
    <row r="94" spans="5:8" ht="12.75">
      <c r="E94" s="114"/>
      <c r="F94" s="114"/>
      <c r="G94" s="53"/>
      <c r="H94" s="52"/>
    </row>
    <row r="95" spans="5:8" ht="12.75">
      <c r="E95" s="114"/>
      <c r="F95" s="114"/>
      <c r="G95" s="53"/>
      <c r="H95" s="52"/>
    </row>
    <row r="96" spans="5:8" ht="12.75">
      <c r="E96" s="114"/>
      <c r="F96" s="114"/>
      <c r="G96" s="53"/>
      <c r="H96" s="52"/>
    </row>
    <row r="97" spans="5:8" ht="12.75">
      <c r="E97" s="114"/>
      <c r="F97" s="114"/>
      <c r="G97" s="53"/>
      <c r="H97" s="52"/>
    </row>
    <row r="98" spans="5:8" ht="12.75">
      <c r="E98" s="114"/>
      <c r="F98" s="114"/>
      <c r="G98" s="53"/>
      <c r="H98" s="52"/>
    </row>
    <row r="99" spans="5:8" ht="12.75">
      <c r="E99" s="114"/>
      <c r="F99" s="114"/>
      <c r="G99" s="53"/>
      <c r="H99" s="52"/>
    </row>
    <row r="100" spans="5:8" ht="12.75">
      <c r="E100" s="114"/>
      <c r="F100" s="114"/>
      <c r="G100" s="53"/>
      <c r="H100" s="52"/>
    </row>
    <row r="101" spans="5:8" ht="12.75">
      <c r="E101" s="114"/>
      <c r="F101" s="114"/>
      <c r="G101" s="53"/>
      <c r="H101" s="52"/>
    </row>
    <row r="102" spans="5:8" ht="12.75">
      <c r="E102" s="114"/>
      <c r="F102" s="114"/>
      <c r="G102" s="53"/>
      <c r="H102" s="52"/>
    </row>
    <row r="103" spans="5:8" ht="12.75">
      <c r="E103" s="114"/>
      <c r="F103" s="114"/>
      <c r="G103" s="53"/>
      <c r="H103" s="52"/>
    </row>
    <row r="104" spans="5:8" ht="12.75">
      <c r="E104" s="114"/>
      <c r="F104" s="114"/>
      <c r="G104" s="53"/>
      <c r="H104" s="52"/>
    </row>
    <row r="105" spans="5:8" ht="12.75">
      <c r="E105" s="114"/>
      <c r="F105" s="114"/>
      <c r="G105" s="53"/>
      <c r="H105" s="52"/>
    </row>
    <row r="106" spans="5:8" ht="12.75">
      <c r="E106" s="114"/>
      <c r="F106" s="114"/>
      <c r="G106" s="53"/>
      <c r="H106" s="52"/>
    </row>
    <row r="107" spans="5:8" ht="12.75">
      <c r="E107" s="114"/>
      <c r="F107" s="114"/>
      <c r="G107" s="53"/>
      <c r="H107" s="52"/>
    </row>
    <row r="108" spans="5:8" ht="12.75">
      <c r="E108" s="114"/>
      <c r="F108" s="114"/>
      <c r="G108" s="53"/>
      <c r="H108" s="52"/>
    </row>
    <row r="109" spans="5:8" ht="12.75">
      <c r="E109" s="114"/>
      <c r="F109" s="114"/>
      <c r="G109" s="53"/>
      <c r="H109" s="52"/>
    </row>
    <row r="110" spans="5:8" ht="12.75">
      <c r="E110" s="114"/>
      <c r="F110" s="114"/>
      <c r="G110" s="53"/>
      <c r="H110" s="52"/>
    </row>
    <row r="111" spans="5:8" ht="12.75">
      <c r="E111" s="114"/>
      <c r="F111" s="114"/>
      <c r="G111" s="53"/>
      <c r="H111" s="52"/>
    </row>
    <row r="112" spans="5:8" ht="12.75">
      <c r="E112" s="114"/>
      <c r="F112" s="114"/>
      <c r="G112" s="53"/>
      <c r="H112" s="52"/>
    </row>
    <row r="113" spans="5:8" ht="12.75">
      <c r="E113" s="114"/>
      <c r="F113" s="114"/>
      <c r="G113" s="53"/>
      <c r="H113" s="52"/>
    </row>
    <row r="114" spans="5:8" ht="12.75">
      <c r="E114" s="114"/>
      <c r="F114" s="114"/>
      <c r="G114" s="53"/>
      <c r="H114" s="52"/>
    </row>
    <row r="115" spans="5:8" ht="12.75">
      <c r="E115" s="114"/>
      <c r="F115" s="114"/>
      <c r="G115" s="53"/>
      <c r="H115" s="52"/>
    </row>
    <row r="116" spans="5:8" ht="12.75">
      <c r="E116" s="114"/>
      <c r="F116" s="114"/>
      <c r="G116" s="53"/>
      <c r="H116" s="52"/>
    </row>
    <row r="117" spans="5:8" ht="12.75">
      <c r="E117" s="114"/>
      <c r="F117" s="114"/>
      <c r="G117" s="53"/>
      <c r="H117" s="52"/>
    </row>
    <row r="118" spans="5:8" ht="12.75">
      <c r="E118" s="114"/>
      <c r="F118" s="114"/>
      <c r="G118" s="53"/>
      <c r="H118" s="52"/>
    </row>
    <row r="119" spans="5:8" ht="12.75">
      <c r="E119" s="114"/>
      <c r="F119" s="114"/>
      <c r="G119" s="53"/>
      <c r="H119" s="52"/>
    </row>
    <row r="120" spans="5:8" ht="12.75">
      <c r="E120" s="114"/>
      <c r="F120" s="114"/>
      <c r="G120" s="53"/>
      <c r="H120" s="52"/>
    </row>
    <row r="121" spans="5:8" ht="12.75">
      <c r="E121" s="122"/>
      <c r="F121" s="122"/>
      <c r="G121" s="53"/>
      <c r="H121" s="52"/>
    </row>
    <row r="122" spans="5:8" ht="12.75">
      <c r="E122" s="114"/>
      <c r="F122" s="114"/>
      <c r="G122" s="53"/>
      <c r="H122" s="52"/>
    </row>
    <row r="123" spans="5:8" ht="12.75">
      <c r="E123" s="114"/>
      <c r="F123" s="114"/>
      <c r="G123" s="53"/>
      <c r="H123" s="52"/>
    </row>
    <row r="124" spans="5:8" ht="12.75">
      <c r="E124" s="114"/>
      <c r="F124" s="114"/>
      <c r="G124" s="53"/>
      <c r="H124" s="52"/>
    </row>
    <row r="125" spans="5:8" ht="12.75">
      <c r="E125" s="114"/>
      <c r="F125" s="114"/>
      <c r="G125" s="53"/>
      <c r="H125" s="52"/>
    </row>
    <row r="126" spans="5:8" ht="12.75">
      <c r="E126" s="114"/>
      <c r="F126" s="114"/>
      <c r="G126" s="53"/>
      <c r="H126" s="52"/>
    </row>
    <row r="127" spans="5:8" ht="12.75">
      <c r="E127" s="114"/>
      <c r="F127" s="114"/>
      <c r="G127" s="53"/>
      <c r="H127" s="52"/>
    </row>
    <row r="128" spans="5:8" ht="12.75">
      <c r="E128" s="114"/>
      <c r="F128" s="114"/>
      <c r="G128" s="53"/>
      <c r="H128" s="52"/>
    </row>
    <row r="129" spans="5:8" ht="12.75">
      <c r="E129" s="114"/>
      <c r="F129" s="114"/>
      <c r="G129" s="53"/>
      <c r="H129" s="52"/>
    </row>
    <row r="130" spans="5:8" ht="12.75">
      <c r="E130" s="114"/>
      <c r="F130" s="114"/>
      <c r="G130" s="53"/>
      <c r="H130" s="52"/>
    </row>
    <row r="131" spans="5:8" ht="12.75">
      <c r="E131" s="114"/>
      <c r="F131" s="114"/>
      <c r="G131" s="53"/>
      <c r="H131" s="52"/>
    </row>
    <row r="132" spans="5:8" ht="12.75">
      <c r="E132" s="114"/>
      <c r="F132" s="114"/>
      <c r="G132" s="53"/>
      <c r="H132" s="52"/>
    </row>
    <row r="133" spans="5:8" ht="12.75">
      <c r="E133" s="114"/>
      <c r="F133" s="114"/>
      <c r="G133" s="53"/>
      <c r="H133" s="52"/>
    </row>
    <row r="134" spans="5:8" ht="12.75">
      <c r="E134" s="114"/>
      <c r="F134" s="114"/>
      <c r="G134" s="53"/>
      <c r="H134" s="52"/>
    </row>
    <row r="135" spans="5:8" ht="12.75">
      <c r="E135" s="114"/>
      <c r="F135" s="114"/>
      <c r="G135" s="53"/>
      <c r="H135" s="52"/>
    </row>
    <row r="136" spans="5:8" ht="12.75">
      <c r="E136" s="114"/>
      <c r="F136" s="114"/>
      <c r="G136" s="53"/>
      <c r="H136" s="52"/>
    </row>
    <row r="137" spans="5:8" ht="12.75">
      <c r="E137" s="114"/>
      <c r="F137" s="114"/>
      <c r="G137" s="53"/>
      <c r="H137" s="52"/>
    </row>
    <row r="138" spans="5:8" ht="12.75">
      <c r="E138" s="114"/>
      <c r="F138" s="114"/>
      <c r="G138" s="53"/>
      <c r="H138" s="52"/>
    </row>
    <row r="139" spans="5:8" ht="12.75">
      <c r="E139" s="114"/>
      <c r="F139" s="114"/>
      <c r="G139" s="53"/>
      <c r="H139" s="52"/>
    </row>
    <row r="140" spans="5:8" ht="12.75">
      <c r="E140" s="114"/>
      <c r="F140" s="114"/>
      <c r="G140" s="53"/>
      <c r="H140" s="52"/>
    </row>
    <row r="141" spans="5:8" ht="12.75">
      <c r="E141" s="114"/>
      <c r="F141" s="114"/>
      <c r="G141" s="53"/>
      <c r="H141" s="52"/>
    </row>
    <row r="142" spans="5:8" ht="12.75">
      <c r="E142" s="114"/>
      <c r="F142" s="114"/>
      <c r="G142" s="53"/>
      <c r="H142" s="52"/>
    </row>
    <row r="143" spans="5:8" ht="12.75">
      <c r="E143" s="114"/>
      <c r="F143" s="114"/>
      <c r="G143" s="53"/>
      <c r="H143" s="52"/>
    </row>
    <row r="144" spans="5:8" ht="12.75">
      <c r="E144" s="114"/>
      <c r="F144" s="114"/>
      <c r="G144" s="53"/>
      <c r="H144" s="52"/>
    </row>
    <row r="145" spans="5:8" ht="12.75">
      <c r="E145" s="114"/>
      <c r="F145" s="114"/>
      <c r="G145" s="53"/>
      <c r="H145" s="52"/>
    </row>
    <row r="146" spans="5:8" ht="12.75">
      <c r="E146" s="114"/>
      <c r="F146" s="114"/>
      <c r="G146" s="53"/>
      <c r="H146" s="52"/>
    </row>
    <row r="147" spans="5:8" ht="12.75">
      <c r="E147" s="114"/>
      <c r="F147" s="114"/>
      <c r="G147" s="53"/>
      <c r="H147" s="52"/>
    </row>
    <row r="148" spans="5:8" ht="12.75">
      <c r="E148" s="114"/>
      <c r="F148" s="114"/>
      <c r="G148" s="53"/>
      <c r="H148" s="52"/>
    </row>
    <row r="149" spans="5:8" ht="12.75">
      <c r="E149" s="114"/>
      <c r="F149" s="114"/>
      <c r="G149" s="53"/>
      <c r="H149" s="52"/>
    </row>
    <row r="150" spans="5:8" ht="12.75">
      <c r="E150" s="114"/>
      <c r="F150" s="114"/>
      <c r="G150" s="53"/>
      <c r="H150" s="52"/>
    </row>
    <row r="151" spans="5:8" ht="12.75">
      <c r="E151" s="114"/>
      <c r="F151" s="114"/>
      <c r="G151" s="53"/>
      <c r="H151" s="52"/>
    </row>
    <row r="152" spans="5:8" ht="12.75">
      <c r="E152" s="114"/>
      <c r="F152" s="114"/>
      <c r="G152" s="53"/>
      <c r="H152" s="52"/>
    </row>
    <row r="153" spans="5:8" ht="12.75">
      <c r="E153" s="114"/>
      <c r="F153" s="114"/>
      <c r="G153" s="53"/>
      <c r="H153" s="52"/>
    </row>
    <row r="154" spans="5:8" ht="12.75">
      <c r="E154" s="114"/>
      <c r="F154" s="114"/>
      <c r="G154" s="53"/>
      <c r="H154" s="52"/>
    </row>
    <row r="155" spans="5:8" ht="12.75">
      <c r="E155" s="114"/>
      <c r="F155" s="114"/>
      <c r="G155" s="53"/>
      <c r="H155" s="52"/>
    </row>
    <row r="156" spans="5:8" ht="12.75">
      <c r="E156" s="114"/>
      <c r="F156" s="114"/>
      <c r="G156" s="53"/>
      <c r="H156" s="52"/>
    </row>
    <row r="157" spans="5:8" ht="12.75">
      <c r="E157" s="114"/>
      <c r="F157" s="114"/>
      <c r="G157" s="53"/>
      <c r="H157" s="52"/>
    </row>
    <row r="158" spans="5:8" ht="12.75">
      <c r="E158" s="114"/>
      <c r="F158" s="114"/>
      <c r="G158" s="53"/>
      <c r="H158" s="52"/>
    </row>
    <row r="159" spans="5:8" ht="12.75">
      <c r="E159" s="114"/>
      <c r="F159" s="114"/>
      <c r="G159" s="53"/>
      <c r="H159" s="52"/>
    </row>
    <row r="160" spans="5:8" ht="12.75">
      <c r="E160" s="114"/>
      <c r="F160" s="114"/>
      <c r="G160" s="53"/>
      <c r="H160" s="52"/>
    </row>
    <row r="161" spans="5:8" ht="12.75">
      <c r="E161" s="123"/>
      <c r="F161" s="123"/>
      <c r="G161" s="53"/>
      <c r="H161" s="52"/>
    </row>
    <row r="162" spans="5:8" ht="12.75">
      <c r="E162" s="123"/>
      <c r="F162" s="123"/>
      <c r="G162" s="53"/>
      <c r="H162" s="52"/>
    </row>
    <row r="163" spans="5:8" ht="12.75">
      <c r="E163" s="123"/>
      <c r="F163" s="123"/>
      <c r="G163" s="53"/>
      <c r="H163" s="52"/>
    </row>
    <row r="164" spans="5:8" ht="12.75">
      <c r="E164" s="123"/>
      <c r="F164" s="123"/>
      <c r="G164" s="53"/>
      <c r="H164" s="52"/>
    </row>
    <row r="165" spans="5:8" ht="12.75">
      <c r="E165" s="123"/>
      <c r="F165" s="123"/>
      <c r="G165" s="53"/>
      <c r="H165" s="52"/>
    </row>
    <row r="166" spans="5:8" ht="12.75">
      <c r="E166" s="123"/>
      <c r="F166" s="123"/>
      <c r="G166" s="53"/>
      <c r="H166" s="52"/>
    </row>
    <row r="167" spans="5:8" ht="12.75">
      <c r="E167" s="123"/>
      <c r="F167" s="123"/>
      <c r="G167" s="53"/>
      <c r="H167" s="52"/>
    </row>
    <row r="168" spans="5:8" ht="12.75">
      <c r="E168" s="123"/>
      <c r="F168" s="123"/>
      <c r="G168" s="53"/>
      <c r="H168" s="52"/>
    </row>
    <row r="169" spans="5:8" ht="12.75">
      <c r="E169" s="123"/>
      <c r="F169" s="123"/>
      <c r="G169" s="53"/>
      <c r="H169" s="52"/>
    </row>
    <row r="170" spans="5:8" ht="12.75">
      <c r="E170" s="123"/>
      <c r="F170" s="52"/>
      <c r="G170" s="53"/>
      <c r="H170" s="52"/>
    </row>
  </sheetData>
  <sheetProtection password="A760" sheet="1" scenarios="1" formatColumns="0" formatRows="0" autoFilter="0"/>
  <autoFilter ref="E11:H11" xr:uid="{00000000-0009-0000-0000-000015000000}"/>
  <mergeCells count="1">
    <mergeCell ref="E9:H9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VLDIntegrityProv">
    <tabColor indexed="47"/>
  </sheetPr>
  <dimension ref="I13:P130"/>
  <sheetViews>
    <sheetView showGridLines="0" zoomScale="80" zoomScaleNormal="80" workbookViewId="0"/>
  </sheetViews>
  <sheetFormatPr defaultRowHeight="11.25"/>
  <sheetData>
    <row r="13" spans="9:16">
      <c r="I13" s="300" t="s">
        <v>535</v>
      </c>
      <c r="J13" s="300"/>
      <c r="K13" s="300"/>
      <c r="L13" s="300"/>
      <c r="M13" s="300"/>
      <c r="N13" s="300"/>
      <c r="O13" s="300"/>
      <c r="P13" s="300"/>
    </row>
    <row r="15" spans="9:16">
      <c r="I15" s="20"/>
      <c r="J15" s="20"/>
      <c r="K15" s="20"/>
      <c r="L15" s="20"/>
      <c r="M15" s="20"/>
      <c r="N15" s="20"/>
      <c r="O15" s="20"/>
      <c r="P15" s="20"/>
    </row>
    <row r="16" spans="9:16">
      <c r="I16" s="26">
        <f>J16+K16+L16</f>
        <v>0</v>
      </c>
      <c r="J16" s="25"/>
      <c r="K16" s="25"/>
      <c r="L16" s="25"/>
      <c r="M16" s="24">
        <f>N16+O16+P16</f>
        <v>0</v>
      </c>
      <c r="N16" s="23"/>
      <c r="O16" s="23"/>
      <c r="P16" s="23"/>
    </row>
    <row r="17" spans="9:16">
      <c r="I17" s="26">
        <f>J17+K17+L17</f>
        <v>0</v>
      </c>
      <c r="J17" s="26">
        <f>SUM(J20:J21)</f>
        <v>0</v>
      </c>
      <c r="K17" s="26">
        <f>SUM(K20:K21)</f>
        <v>0</v>
      </c>
      <c r="L17" s="26">
        <f>SUM(L20:L21)</f>
        <v>0</v>
      </c>
      <c r="M17" s="24">
        <f>N17+O17+P17</f>
        <v>0</v>
      </c>
      <c r="N17" s="24">
        <f>SUM(N20:N21)</f>
        <v>0</v>
      </c>
      <c r="O17" s="24">
        <f>SUM(O20:O21)</f>
        <v>0</v>
      </c>
      <c r="P17" s="24">
        <f>SUM(P20:P21)</f>
        <v>0</v>
      </c>
    </row>
    <row r="18" spans="9:16">
      <c r="I18" s="22"/>
      <c r="J18" s="22"/>
      <c r="K18" s="22"/>
      <c r="L18" s="22"/>
      <c r="M18" s="21"/>
      <c r="N18" s="21"/>
      <c r="O18" s="21"/>
      <c r="P18" s="21"/>
    </row>
    <row r="19" spans="9:16">
      <c r="I19" s="22"/>
      <c r="J19" s="22"/>
      <c r="K19" s="22"/>
      <c r="L19" s="22"/>
      <c r="M19" s="21"/>
      <c r="N19" s="21"/>
      <c r="O19" s="21"/>
      <c r="P19" s="21"/>
    </row>
    <row r="20" spans="9:16">
      <c r="I20" s="26">
        <f>J20+K20+L20</f>
        <v>0</v>
      </c>
      <c r="J20" s="25"/>
      <c r="K20" s="25"/>
      <c r="L20" s="25"/>
      <c r="M20" s="24">
        <f>N20+O20+P20</f>
        <v>0</v>
      </c>
      <c r="N20" s="23"/>
      <c r="O20" s="23"/>
      <c r="P20" s="23"/>
    </row>
    <row r="21" spans="9:16">
      <c r="I21" s="26">
        <f>J21+K21+L21</f>
        <v>0</v>
      </c>
      <c r="J21" s="25"/>
      <c r="K21" s="25"/>
      <c r="L21" s="25"/>
      <c r="M21" s="24">
        <f>N21+O21+P21</f>
        <v>0</v>
      </c>
      <c r="N21" s="23"/>
      <c r="O21" s="23"/>
      <c r="P21" s="23"/>
    </row>
    <row r="22" spans="9:16">
      <c r="I22" s="26">
        <f>J22+K22+L22</f>
        <v>0</v>
      </c>
      <c r="J22" s="25"/>
      <c r="K22" s="25"/>
      <c r="L22" s="25"/>
      <c r="M22" s="24">
        <f>N22+O22+P22</f>
        <v>0</v>
      </c>
      <c r="N22" s="23"/>
      <c r="O22" s="23"/>
      <c r="P22" s="23"/>
    </row>
    <row r="23" spans="9:16">
      <c r="I23" s="22"/>
      <c r="J23" s="22"/>
      <c r="K23" s="22"/>
      <c r="L23" s="22"/>
      <c r="M23" s="21"/>
      <c r="N23" s="21"/>
      <c r="O23" s="21"/>
      <c r="P23" s="21"/>
    </row>
    <row r="24" spans="9:16">
      <c r="I24" s="22"/>
      <c r="J24" s="22"/>
      <c r="K24" s="22"/>
      <c r="L24" s="22"/>
      <c r="M24" s="21"/>
      <c r="N24" s="21"/>
      <c r="O24" s="21"/>
      <c r="P24" s="21"/>
    </row>
    <row r="25" spans="9:16">
      <c r="I25" s="22"/>
      <c r="J25" s="22"/>
      <c r="K25" s="22"/>
      <c r="L25" s="22"/>
      <c r="M25" s="21"/>
      <c r="N25" s="21"/>
      <c r="O25" s="21"/>
      <c r="P25" s="21"/>
    </row>
    <row r="26" spans="9:16">
      <c r="I26" s="26">
        <f>J26+K26+L26</f>
        <v>0</v>
      </c>
      <c r="J26" s="25"/>
      <c r="K26" s="25"/>
      <c r="L26" s="25"/>
      <c r="M26" s="24">
        <f>N26+O26+P26</f>
        <v>0</v>
      </c>
      <c r="N26" s="23"/>
      <c r="O26" s="23"/>
      <c r="P26" s="23"/>
    </row>
    <row r="27" spans="9:16">
      <c r="I27" s="26">
        <f>J27+K27+L27</f>
        <v>0</v>
      </c>
      <c r="J27" s="25"/>
      <c r="K27" s="25"/>
      <c r="L27" s="25"/>
      <c r="M27" s="24">
        <f>N27+O27+P27</f>
        <v>0</v>
      </c>
      <c r="N27" s="23"/>
      <c r="O27" s="23"/>
      <c r="P27" s="23"/>
    </row>
    <row r="28" spans="9:16">
      <c r="I28" s="22"/>
      <c r="J28" s="22"/>
      <c r="K28" s="22"/>
      <c r="L28" s="22"/>
      <c r="M28" s="21"/>
      <c r="N28" s="21"/>
      <c r="O28" s="21"/>
      <c r="P28" s="21"/>
    </row>
    <row r="29" spans="9:16">
      <c r="I29" s="26">
        <f>J29+K29+L29</f>
        <v>0</v>
      </c>
      <c r="J29" s="25"/>
      <c r="K29" s="25"/>
      <c r="L29" s="25"/>
      <c r="M29" s="24">
        <f>N29+O29+P29</f>
        <v>0</v>
      </c>
      <c r="N29" s="23"/>
      <c r="O29" s="23"/>
      <c r="P29" s="23"/>
    </row>
    <row r="30" spans="9:16">
      <c r="I30" s="26">
        <f t="shared" ref="I30:P30" si="0">SUM(I16,I17,I22)</f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24">
        <f t="shared" si="0"/>
        <v>0</v>
      </c>
      <c r="N30" s="24">
        <f t="shared" si="0"/>
        <v>0</v>
      </c>
      <c r="O30" s="24">
        <f t="shared" si="0"/>
        <v>0</v>
      </c>
      <c r="P30" s="24">
        <f t="shared" si="0"/>
        <v>0</v>
      </c>
    </row>
    <row r="31" spans="9:16">
      <c r="I31" s="26">
        <f t="shared" ref="I31:P31" si="1">SUM(I16,I17,I22,I26)</f>
        <v>0</v>
      </c>
      <c r="J31" s="26">
        <f t="shared" si="1"/>
        <v>0</v>
      </c>
      <c r="K31" s="26">
        <f t="shared" si="1"/>
        <v>0</v>
      </c>
      <c r="L31" s="26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</row>
    <row r="32" spans="9:16">
      <c r="I32" s="26">
        <f t="shared" ref="I32:P32" si="2">SUM(I16,I17,I22,I26,I27,I29)</f>
        <v>0</v>
      </c>
      <c r="J32" s="26">
        <f t="shared" si="2"/>
        <v>0</v>
      </c>
      <c r="K32" s="26">
        <f t="shared" si="2"/>
        <v>0</v>
      </c>
      <c r="L32" s="26">
        <f t="shared" si="2"/>
        <v>0</v>
      </c>
      <c r="M32" s="24">
        <f t="shared" si="2"/>
        <v>0</v>
      </c>
      <c r="N32" s="24">
        <f t="shared" si="2"/>
        <v>0</v>
      </c>
      <c r="O32" s="24">
        <f t="shared" si="2"/>
        <v>0</v>
      </c>
      <c r="P32" s="24">
        <f t="shared" si="2"/>
        <v>0</v>
      </c>
    </row>
    <row r="33" spans="9:16">
      <c r="I33" s="20"/>
      <c r="J33" s="20"/>
      <c r="K33" s="20"/>
      <c r="L33" s="20"/>
      <c r="M33" s="20"/>
      <c r="N33" s="20"/>
      <c r="O33" s="20"/>
      <c r="P33" s="20"/>
    </row>
    <row r="34" spans="9:16">
      <c r="I34" s="26">
        <f>J34+K34+L34</f>
        <v>0</v>
      </c>
      <c r="J34" s="25"/>
      <c r="K34" s="25"/>
      <c r="L34" s="25"/>
      <c r="M34" s="24">
        <f>N34+O34+P34</f>
        <v>0</v>
      </c>
      <c r="N34" s="23"/>
      <c r="O34" s="23"/>
      <c r="P34" s="23"/>
    </row>
    <row r="35" spans="9:16">
      <c r="I35" s="26">
        <f>J35+K35+L35</f>
        <v>0</v>
      </c>
      <c r="J35" s="26">
        <f>SUM(J38:J39)</f>
        <v>0</v>
      </c>
      <c r="K35" s="26">
        <f>SUM(K38:K39)</f>
        <v>0</v>
      </c>
      <c r="L35" s="26">
        <f>SUM(L38:L39)</f>
        <v>0</v>
      </c>
      <c r="M35" s="24">
        <f>N35+O35+P35</f>
        <v>0</v>
      </c>
      <c r="N35" s="24">
        <f>SUM(N38:N39)</f>
        <v>0</v>
      </c>
      <c r="O35" s="24">
        <f>SUM(O38:O39)</f>
        <v>0</v>
      </c>
      <c r="P35" s="24">
        <f>SUM(P38:P39)</f>
        <v>0</v>
      </c>
    </row>
    <row r="36" spans="9:16">
      <c r="I36" s="22"/>
      <c r="J36" s="22"/>
      <c r="K36" s="22"/>
      <c r="L36" s="22"/>
      <c r="M36" s="21"/>
      <c r="N36" s="21"/>
      <c r="O36" s="21"/>
      <c r="P36" s="21"/>
    </row>
    <row r="37" spans="9:16">
      <c r="I37" s="22"/>
      <c r="J37" s="22"/>
      <c r="K37" s="22"/>
      <c r="L37" s="22"/>
      <c r="M37" s="21"/>
      <c r="N37" s="21"/>
      <c r="O37" s="21"/>
      <c r="P37" s="21"/>
    </row>
    <row r="38" spans="9:16">
      <c r="I38" s="26">
        <f>J38+K38+L38</f>
        <v>0</v>
      </c>
      <c r="J38" s="25"/>
      <c r="K38" s="25"/>
      <c r="L38" s="25"/>
      <c r="M38" s="24">
        <f>N38+O38+P38</f>
        <v>0</v>
      </c>
      <c r="N38" s="23"/>
      <c r="O38" s="23"/>
      <c r="P38" s="23"/>
    </row>
    <row r="39" spans="9:16">
      <c r="I39" s="26">
        <f>J39+K39+L39</f>
        <v>0</v>
      </c>
      <c r="J39" s="25"/>
      <c r="K39" s="25"/>
      <c r="L39" s="25"/>
      <c r="M39" s="24">
        <f>N39+O39+P39</f>
        <v>0</v>
      </c>
      <c r="N39" s="23"/>
      <c r="O39" s="23"/>
      <c r="P39" s="23"/>
    </row>
    <row r="40" spans="9:16">
      <c r="I40" s="26">
        <f>J40+K40+L40</f>
        <v>0</v>
      </c>
      <c r="J40" s="25"/>
      <c r="K40" s="25"/>
      <c r="L40" s="25"/>
      <c r="M40" s="24">
        <f>N40+O40+P40</f>
        <v>0</v>
      </c>
      <c r="N40" s="23"/>
      <c r="O40" s="23"/>
      <c r="P40" s="23"/>
    </row>
    <row r="41" spans="9:16">
      <c r="I41" s="22"/>
      <c r="J41" s="22"/>
      <c r="K41" s="22"/>
      <c r="L41" s="22"/>
      <c r="M41" s="21"/>
      <c r="N41" s="21"/>
      <c r="O41" s="21"/>
      <c r="P41" s="21"/>
    </row>
    <row r="42" spans="9:16">
      <c r="I42" s="22"/>
      <c r="J42" s="22"/>
      <c r="K42" s="22"/>
      <c r="L42" s="22"/>
      <c r="M42" s="21"/>
      <c r="N42" s="21"/>
      <c r="O42" s="21"/>
      <c r="P42" s="21"/>
    </row>
    <row r="43" spans="9:16">
      <c r="I43" s="22"/>
      <c r="J43" s="22"/>
      <c r="K43" s="22"/>
      <c r="L43" s="22"/>
      <c r="M43" s="21"/>
      <c r="N43" s="21"/>
      <c r="O43" s="21"/>
      <c r="P43" s="21"/>
    </row>
    <row r="44" spans="9:16">
      <c r="I44" s="26">
        <f>J44+K44+L44</f>
        <v>0</v>
      </c>
      <c r="J44" s="25"/>
      <c r="K44" s="25"/>
      <c r="L44" s="25"/>
      <c r="M44" s="24">
        <f>N44+O44+P44</f>
        <v>0</v>
      </c>
      <c r="N44" s="23"/>
      <c r="O44" s="23"/>
      <c r="P44" s="23"/>
    </row>
    <row r="45" spans="9:16">
      <c r="I45" s="26">
        <f>J45+K45+L45</f>
        <v>0</v>
      </c>
      <c r="J45" s="25"/>
      <c r="K45" s="25"/>
      <c r="L45" s="25"/>
      <c r="M45" s="24">
        <f>N45+O45+P45</f>
        <v>0</v>
      </c>
      <c r="N45" s="23"/>
      <c r="O45" s="23"/>
      <c r="P45" s="23"/>
    </row>
    <row r="46" spans="9:16">
      <c r="I46" s="22"/>
      <c r="J46" s="22"/>
      <c r="K46" s="22"/>
      <c r="L46" s="22"/>
      <c r="M46" s="21"/>
      <c r="N46" s="21"/>
      <c r="O46" s="21"/>
      <c r="P46" s="21"/>
    </row>
    <row r="47" spans="9:16">
      <c r="I47" s="26">
        <f>J47+K47+L47</f>
        <v>0</v>
      </c>
      <c r="J47" s="25"/>
      <c r="K47" s="25"/>
      <c r="L47" s="25"/>
      <c r="M47" s="24">
        <f>N47+O47+P47</f>
        <v>0</v>
      </c>
      <c r="N47" s="23"/>
      <c r="O47" s="23"/>
      <c r="P47" s="23"/>
    </row>
    <row r="48" spans="9:16">
      <c r="I48" s="26">
        <f>SUM(I34,I35,I40)</f>
        <v>0</v>
      </c>
      <c r="J48" s="26">
        <f>SUM(J34,J35,J40)</f>
        <v>0</v>
      </c>
      <c r="K48" s="26">
        <f t="shared" ref="K48:P48" si="3">SUM(K34,K35,K40)</f>
        <v>0</v>
      </c>
      <c r="L48" s="26">
        <f t="shared" si="3"/>
        <v>0</v>
      </c>
      <c r="M48" s="24">
        <f t="shared" si="3"/>
        <v>0</v>
      </c>
      <c r="N48" s="24">
        <f t="shared" si="3"/>
        <v>0</v>
      </c>
      <c r="O48" s="24">
        <f t="shared" si="3"/>
        <v>0</v>
      </c>
      <c r="P48" s="24">
        <f t="shared" si="3"/>
        <v>0</v>
      </c>
    </row>
    <row r="49" spans="9:16">
      <c r="I49" s="26">
        <f>SUM(I34,I35,I40,I44)</f>
        <v>0</v>
      </c>
      <c r="J49" s="26">
        <f>SUM(J34,J35,J40,J44)</f>
        <v>0</v>
      </c>
      <c r="K49" s="26">
        <f t="shared" ref="K49:P49" si="4">SUM(K34,K35,K40,K44)</f>
        <v>0</v>
      </c>
      <c r="L49" s="26">
        <f t="shared" si="4"/>
        <v>0</v>
      </c>
      <c r="M49" s="24">
        <f t="shared" si="4"/>
        <v>0</v>
      </c>
      <c r="N49" s="24">
        <f t="shared" si="4"/>
        <v>0</v>
      </c>
      <c r="O49" s="24">
        <f t="shared" si="4"/>
        <v>0</v>
      </c>
      <c r="P49" s="24">
        <f t="shared" si="4"/>
        <v>0</v>
      </c>
    </row>
    <row r="50" spans="9:16">
      <c r="I50" s="26">
        <f>SUM(I34,I35,I40,I44,I45,I47)</f>
        <v>0</v>
      </c>
      <c r="J50" s="26">
        <f>SUM(J34,J35,J40,J44,J45,J47)</f>
        <v>0</v>
      </c>
      <c r="K50" s="26">
        <f t="shared" ref="K50:P50" si="5">SUM(K34,K35,K40,K44,K45,K47)</f>
        <v>0</v>
      </c>
      <c r="L50" s="26">
        <f t="shared" si="5"/>
        <v>0</v>
      </c>
      <c r="M50" s="24">
        <f t="shared" si="5"/>
        <v>0</v>
      </c>
      <c r="N50" s="24">
        <f t="shared" si="5"/>
        <v>0</v>
      </c>
      <c r="O50" s="24">
        <f t="shared" si="5"/>
        <v>0</v>
      </c>
      <c r="P50" s="24">
        <f t="shared" si="5"/>
        <v>0</v>
      </c>
    </row>
    <row r="51" spans="9:16">
      <c r="I51" s="26">
        <f t="shared" ref="I51:P51" si="6">SUM(I32,I50)</f>
        <v>0</v>
      </c>
      <c r="J51" s="26">
        <f t="shared" si="6"/>
        <v>0</v>
      </c>
      <c r="K51" s="26">
        <f t="shared" si="6"/>
        <v>0</v>
      </c>
      <c r="L51" s="26">
        <f t="shared" si="6"/>
        <v>0</v>
      </c>
      <c r="M51" s="24">
        <f t="shared" si="6"/>
        <v>0</v>
      </c>
      <c r="N51" s="24">
        <f t="shared" si="6"/>
        <v>0</v>
      </c>
      <c r="O51" s="24">
        <f t="shared" si="6"/>
        <v>0</v>
      </c>
      <c r="P51" s="24">
        <f t="shared" si="6"/>
        <v>0</v>
      </c>
    </row>
    <row r="52" spans="9:16">
      <c r="I52" s="150"/>
      <c r="J52" s="150"/>
      <c r="K52" s="150"/>
      <c r="L52" s="150"/>
      <c r="M52" s="150"/>
      <c r="N52" s="150"/>
      <c r="O52" s="150"/>
      <c r="P52" s="150"/>
    </row>
    <row r="53" spans="9:16">
      <c r="I53" s="20"/>
      <c r="J53" s="20"/>
      <c r="K53" s="20"/>
      <c r="L53" s="20"/>
      <c r="M53" s="20"/>
      <c r="N53" s="20"/>
      <c r="O53" s="20"/>
      <c r="P53" s="20"/>
    </row>
    <row r="54" spans="9:16">
      <c r="I54" s="26">
        <f>J54+K54+L54</f>
        <v>0</v>
      </c>
      <c r="J54" s="25"/>
      <c r="K54" s="25"/>
      <c r="L54" s="25"/>
      <c r="M54" s="24">
        <f>N54+O54+P54</f>
        <v>0</v>
      </c>
      <c r="N54" s="23"/>
      <c r="O54" s="23"/>
      <c r="P54" s="23"/>
    </row>
    <row r="55" spans="9:16">
      <c r="I55" s="26">
        <f>J55+K55+L55</f>
        <v>0</v>
      </c>
      <c r="J55" s="26">
        <f>SUM(J58:J59)</f>
        <v>0</v>
      </c>
      <c r="K55" s="26">
        <f>SUM(K58:K59)</f>
        <v>0</v>
      </c>
      <c r="L55" s="26">
        <f>SUM(L58:L59)</f>
        <v>0</v>
      </c>
      <c r="M55" s="24">
        <f>N55+O55+P55</f>
        <v>0</v>
      </c>
      <c r="N55" s="24">
        <f>SUM(N58:N59)</f>
        <v>0</v>
      </c>
      <c r="O55" s="24">
        <f>SUM(O58:O59)</f>
        <v>0</v>
      </c>
      <c r="P55" s="24">
        <f>SUM(P58:P59)</f>
        <v>0</v>
      </c>
    </row>
    <row r="56" spans="9:16">
      <c r="I56" s="22"/>
      <c r="J56" s="22"/>
      <c r="K56" s="22"/>
      <c r="L56" s="22"/>
      <c r="M56" s="21"/>
      <c r="N56" s="21"/>
      <c r="O56" s="21"/>
      <c r="P56" s="21"/>
    </row>
    <row r="57" spans="9:16">
      <c r="I57" s="22"/>
      <c r="J57" s="22"/>
      <c r="K57" s="22"/>
      <c r="L57" s="22"/>
      <c r="M57" s="21"/>
      <c r="N57" s="21"/>
      <c r="O57" s="21"/>
      <c r="P57" s="21"/>
    </row>
    <row r="58" spans="9:16">
      <c r="I58" s="26">
        <f>J58+K58+L58</f>
        <v>0</v>
      </c>
      <c r="J58" s="25"/>
      <c r="K58" s="25"/>
      <c r="L58" s="25"/>
      <c r="M58" s="24">
        <f>N58+O58+P58</f>
        <v>0</v>
      </c>
      <c r="N58" s="23"/>
      <c r="O58" s="23"/>
      <c r="P58" s="23"/>
    </row>
    <row r="59" spans="9:16">
      <c r="I59" s="26">
        <f>J59+K59+L59</f>
        <v>0</v>
      </c>
      <c r="J59" s="25"/>
      <c r="K59" s="25"/>
      <c r="L59" s="25"/>
      <c r="M59" s="24">
        <f>N59+O59+P59</f>
        <v>0</v>
      </c>
      <c r="N59" s="23"/>
      <c r="O59" s="23"/>
      <c r="P59" s="23"/>
    </row>
    <row r="60" spans="9:16">
      <c r="I60" s="26">
        <f>J60+K60+L60</f>
        <v>0</v>
      </c>
      <c r="J60" s="25"/>
      <c r="K60" s="25"/>
      <c r="L60" s="25"/>
      <c r="M60" s="24">
        <f>N60+O60+P60</f>
        <v>0</v>
      </c>
      <c r="N60" s="23"/>
      <c r="O60" s="23"/>
      <c r="P60" s="23"/>
    </row>
    <row r="61" spans="9:16">
      <c r="I61" s="22"/>
      <c r="J61" s="22"/>
      <c r="K61" s="22"/>
      <c r="L61" s="22"/>
      <c r="M61" s="21"/>
      <c r="N61" s="21"/>
      <c r="O61" s="21"/>
      <c r="P61" s="21"/>
    </row>
    <row r="62" spans="9:16">
      <c r="I62" s="22"/>
      <c r="J62" s="22"/>
      <c r="K62" s="22"/>
      <c r="L62" s="22"/>
      <c r="M62" s="21"/>
      <c r="N62" s="21"/>
      <c r="O62" s="21"/>
      <c r="P62" s="21"/>
    </row>
    <row r="63" spans="9:16">
      <c r="I63" s="22"/>
      <c r="J63" s="22"/>
      <c r="K63" s="22"/>
      <c r="L63" s="22"/>
      <c r="M63" s="21"/>
      <c r="N63" s="21"/>
      <c r="O63" s="21"/>
      <c r="P63" s="21"/>
    </row>
    <row r="64" spans="9:16">
      <c r="I64" s="26">
        <f>J64+K64+L64</f>
        <v>0</v>
      </c>
      <c r="J64" s="25"/>
      <c r="K64" s="25"/>
      <c r="L64" s="25"/>
      <c r="M64" s="24">
        <f>N64+O64+P64</f>
        <v>0</v>
      </c>
      <c r="N64" s="23"/>
      <c r="O64" s="23"/>
      <c r="P64" s="23"/>
    </row>
    <row r="65" spans="9:16">
      <c r="I65" s="26">
        <f>J65+K65+L65</f>
        <v>0</v>
      </c>
      <c r="J65" s="25"/>
      <c r="K65" s="25"/>
      <c r="L65" s="25"/>
      <c r="M65" s="24">
        <f>N65+O65+P65</f>
        <v>0</v>
      </c>
      <c r="N65" s="23"/>
      <c r="O65" s="23"/>
      <c r="P65" s="23"/>
    </row>
    <row r="66" spans="9:16">
      <c r="I66" s="22"/>
      <c r="J66" s="22"/>
      <c r="K66" s="22"/>
      <c r="L66" s="22"/>
      <c r="M66" s="21"/>
      <c r="N66" s="21"/>
      <c r="O66" s="21"/>
      <c r="P66" s="21"/>
    </row>
    <row r="67" spans="9:16">
      <c r="I67" s="26">
        <f>J67+K67+L67</f>
        <v>0</v>
      </c>
      <c r="J67" s="25"/>
      <c r="K67" s="25"/>
      <c r="L67" s="25"/>
      <c r="M67" s="24">
        <f>N67+O67+P67</f>
        <v>0</v>
      </c>
      <c r="N67" s="23"/>
      <c r="O67" s="23"/>
      <c r="P67" s="23"/>
    </row>
    <row r="68" spans="9:16">
      <c r="I68" s="26">
        <f t="shared" ref="I68:P68" si="7">SUM(I54,I55,I60)</f>
        <v>0</v>
      </c>
      <c r="J68" s="26">
        <f t="shared" si="7"/>
        <v>0</v>
      </c>
      <c r="K68" s="26">
        <f t="shared" si="7"/>
        <v>0</v>
      </c>
      <c r="L68" s="26">
        <f t="shared" si="7"/>
        <v>0</v>
      </c>
      <c r="M68" s="24">
        <f t="shared" si="7"/>
        <v>0</v>
      </c>
      <c r="N68" s="24">
        <f t="shared" si="7"/>
        <v>0</v>
      </c>
      <c r="O68" s="24">
        <f t="shared" si="7"/>
        <v>0</v>
      </c>
      <c r="P68" s="24">
        <f t="shared" si="7"/>
        <v>0</v>
      </c>
    </row>
    <row r="69" spans="9:16">
      <c r="I69" s="26">
        <f t="shared" ref="I69:P69" si="8">SUM(I54,I55,I60,I64)</f>
        <v>0</v>
      </c>
      <c r="J69" s="26">
        <f t="shared" si="8"/>
        <v>0</v>
      </c>
      <c r="K69" s="26">
        <f t="shared" si="8"/>
        <v>0</v>
      </c>
      <c r="L69" s="26">
        <f t="shared" si="8"/>
        <v>0</v>
      </c>
      <c r="M69" s="24">
        <f t="shared" si="8"/>
        <v>0</v>
      </c>
      <c r="N69" s="24">
        <f t="shared" si="8"/>
        <v>0</v>
      </c>
      <c r="O69" s="24">
        <f t="shared" si="8"/>
        <v>0</v>
      </c>
      <c r="P69" s="24">
        <f t="shared" si="8"/>
        <v>0</v>
      </c>
    </row>
    <row r="70" spans="9:16">
      <c r="I70" s="26">
        <f t="shared" ref="I70:P70" si="9">SUM(I54,I55,I60,I64,I65,I67)</f>
        <v>0</v>
      </c>
      <c r="J70" s="26">
        <f t="shared" si="9"/>
        <v>0</v>
      </c>
      <c r="K70" s="26">
        <f t="shared" si="9"/>
        <v>0</v>
      </c>
      <c r="L70" s="26">
        <f t="shared" si="9"/>
        <v>0</v>
      </c>
      <c r="M70" s="24">
        <f t="shared" si="9"/>
        <v>0</v>
      </c>
      <c r="N70" s="24">
        <f t="shared" si="9"/>
        <v>0</v>
      </c>
      <c r="O70" s="24">
        <f t="shared" si="9"/>
        <v>0</v>
      </c>
      <c r="P70" s="24">
        <f t="shared" si="9"/>
        <v>0</v>
      </c>
    </row>
    <row r="71" spans="9:16">
      <c r="I71" s="20"/>
      <c r="J71" s="20"/>
      <c r="K71" s="20"/>
      <c r="L71" s="20"/>
      <c r="M71" s="20"/>
      <c r="N71" s="20"/>
      <c r="O71" s="20"/>
      <c r="P71" s="20"/>
    </row>
    <row r="72" spans="9:16">
      <c r="I72" s="26">
        <f>J72+K72+L72</f>
        <v>0</v>
      </c>
      <c r="J72" s="25"/>
      <c r="K72" s="25"/>
      <c r="L72" s="25"/>
      <c r="M72" s="24">
        <f>N72+O72+P72</f>
        <v>0</v>
      </c>
      <c r="N72" s="23"/>
      <c r="O72" s="23"/>
      <c r="P72" s="23"/>
    </row>
    <row r="73" spans="9:16">
      <c r="I73" s="26">
        <f>J73+K73+L73</f>
        <v>0</v>
      </c>
      <c r="J73" s="26">
        <f>SUM(J76:J77)</f>
        <v>0</v>
      </c>
      <c r="K73" s="26">
        <f>SUM(K76:K77)</f>
        <v>0</v>
      </c>
      <c r="L73" s="26">
        <f>SUM(L76:L77)</f>
        <v>0</v>
      </c>
      <c r="M73" s="24">
        <f>N73+O73+P73</f>
        <v>0</v>
      </c>
      <c r="N73" s="24">
        <f>SUM(N76:N77)</f>
        <v>0</v>
      </c>
      <c r="O73" s="24">
        <f>SUM(O76:O77)</f>
        <v>0</v>
      </c>
      <c r="P73" s="24">
        <f>SUM(P76:P77)</f>
        <v>0</v>
      </c>
    </row>
    <row r="74" spans="9:16">
      <c r="I74" s="22"/>
      <c r="J74" s="22"/>
      <c r="K74" s="22"/>
      <c r="L74" s="22"/>
      <c r="M74" s="21"/>
      <c r="N74" s="21"/>
      <c r="O74" s="21"/>
      <c r="P74" s="21"/>
    </row>
    <row r="75" spans="9:16">
      <c r="I75" s="22"/>
      <c r="J75" s="22"/>
      <c r="K75" s="22"/>
      <c r="L75" s="22"/>
      <c r="M75" s="21"/>
      <c r="N75" s="21"/>
      <c r="O75" s="21"/>
      <c r="P75" s="21"/>
    </row>
    <row r="76" spans="9:16">
      <c r="I76" s="26">
        <f>J76+K76+L76</f>
        <v>0</v>
      </c>
      <c r="J76" s="25"/>
      <c r="K76" s="25"/>
      <c r="L76" s="25"/>
      <c r="M76" s="24">
        <f>N76+O76+P76</f>
        <v>0</v>
      </c>
      <c r="N76" s="23"/>
      <c r="O76" s="23"/>
      <c r="P76" s="23"/>
    </row>
    <row r="77" spans="9:16">
      <c r="I77" s="26">
        <f>J77+K77+L77</f>
        <v>0</v>
      </c>
      <c r="J77" s="25"/>
      <c r="K77" s="25"/>
      <c r="L77" s="25"/>
      <c r="M77" s="24">
        <f>N77+O77+P77</f>
        <v>0</v>
      </c>
      <c r="N77" s="23"/>
      <c r="O77" s="23"/>
      <c r="P77" s="23"/>
    </row>
    <row r="78" spans="9:16">
      <c r="I78" s="26">
        <f>J78+K78+L78</f>
        <v>0</v>
      </c>
      <c r="J78" s="25"/>
      <c r="K78" s="25"/>
      <c r="L78" s="25"/>
      <c r="M78" s="24">
        <f>N78+O78+P78</f>
        <v>0</v>
      </c>
      <c r="N78" s="23"/>
      <c r="O78" s="23"/>
      <c r="P78" s="23"/>
    </row>
    <row r="79" spans="9:16">
      <c r="I79" s="22"/>
      <c r="J79" s="22"/>
      <c r="K79" s="22"/>
      <c r="L79" s="22"/>
      <c r="M79" s="21"/>
      <c r="N79" s="21"/>
      <c r="O79" s="21"/>
      <c r="P79" s="21"/>
    </row>
    <row r="80" spans="9:16">
      <c r="I80" s="22"/>
      <c r="J80" s="22"/>
      <c r="K80" s="22"/>
      <c r="L80" s="22"/>
      <c r="M80" s="21"/>
      <c r="N80" s="21"/>
      <c r="O80" s="21"/>
      <c r="P80" s="21"/>
    </row>
    <row r="81" spans="9:16">
      <c r="I81" s="22"/>
      <c r="J81" s="22"/>
      <c r="K81" s="22"/>
      <c r="L81" s="22"/>
      <c r="M81" s="21"/>
      <c r="N81" s="21"/>
      <c r="O81" s="21"/>
      <c r="P81" s="21"/>
    </row>
    <row r="82" spans="9:16">
      <c r="I82" s="26">
        <f>J82+K82+L82</f>
        <v>0</v>
      </c>
      <c r="J82" s="25"/>
      <c r="K82" s="25"/>
      <c r="L82" s="25"/>
      <c r="M82" s="24">
        <f>N82+O82+P82</f>
        <v>0</v>
      </c>
      <c r="N82" s="23"/>
      <c r="O82" s="23"/>
      <c r="P82" s="23"/>
    </row>
    <row r="83" spans="9:16">
      <c r="I83" s="26">
        <f>J83+K83+L83</f>
        <v>0</v>
      </c>
      <c r="J83" s="25"/>
      <c r="K83" s="25"/>
      <c r="L83" s="25"/>
      <c r="M83" s="24">
        <f>N83+O83+P83</f>
        <v>0</v>
      </c>
      <c r="N83" s="23"/>
      <c r="O83" s="23"/>
      <c r="P83" s="23"/>
    </row>
    <row r="84" spans="9:16">
      <c r="I84" s="22"/>
      <c r="J84" s="22"/>
      <c r="K84" s="22"/>
      <c r="L84" s="22"/>
      <c r="M84" s="21"/>
      <c r="N84" s="21"/>
      <c r="O84" s="21"/>
      <c r="P84" s="21"/>
    </row>
    <row r="85" spans="9:16">
      <c r="I85" s="26">
        <f>J85+K85+L85</f>
        <v>0</v>
      </c>
      <c r="J85" s="25"/>
      <c r="K85" s="25"/>
      <c r="L85" s="25"/>
      <c r="M85" s="24">
        <f>N85+O85+P85</f>
        <v>0</v>
      </c>
      <c r="N85" s="23"/>
      <c r="O85" s="23"/>
      <c r="P85" s="23"/>
    </row>
    <row r="86" spans="9:16">
      <c r="I86" s="26">
        <f>SUM(I72,I73,I78)</f>
        <v>0</v>
      </c>
      <c r="J86" s="26">
        <f>SUM(J72,J73,J78)</f>
        <v>0</v>
      </c>
      <c r="K86" s="26">
        <f t="shared" ref="K86:P86" si="10">SUM(K72,K73,K78)</f>
        <v>0</v>
      </c>
      <c r="L86" s="26">
        <f t="shared" si="10"/>
        <v>0</v>
      </c>
      <c r="M86" s="24">
        <f t="shared" si="10"/>
        <v>0</v>
      </c>
      <c r="N86" s="24">
        <f t="shared" si="10"/>
        <v>0</v>
      </c>
      <c r="O86" s="24">
        <f t="shared" si="10"/>
        <v>0</v>
      </c>
      <c r="P86" s="24">
        <f t="shared" si="10"/>
        <v>0</v>
      </c>
    </row>
    <row r="87" spans="9:16">
      <c r="I87" s="26">
        <f>SUM(I72,I73,I78,I82)</f>
        <v>0</v>
      </c>
      <c r="J87" s="26">
        <f>SUM(J72,J73,J78,J82)</f>
        <v>0</v>
      </c>
      <c r="K87" s="26">
        <f t="shared" ref="K87:P87" si="11">SUM(K72,K73,K78,K82)</f>
        <v>0</v>
      </c>
      <c r="L87" s="26">
        <f t="shared" si="11"/>
        <v>0</v>
      </c>
      <c r="M87" s="24">
        <f t="shared" si="11"/>
        <v>0</v>
      </c>
      <c r="N87" s="24">
        <f t="shared" si="11"/>
        <v>0</v>
      </c>
      <c r="O87" s="24">
        <f t="shared" si="11"/>
        <v>0</v>
      </c>
      <c r="P87" s="24">
        <f t="shared" si="11"/>
        <v>0</v>
      </c>
    </row>
    <row r="88" spans="9:16">
      <c r="I88" s="26">
        <f>SUM(I72,I73,I78,I82,I83,I85)</f>
        <v>0</v>
      </c>
      <c r="J88" s="26">
        <f>SUM(J72,J73,J78,J82,J83,J85)</f>
        <v>0</v>
      </c>
      <c r="K88" s="26">
        <f t="shared" ref="K88:P88" si="12">SUM(K72,K73,K78,K82,K83,K85)</f>
        <v>0</v>
      </c>
      <c r="L88" s="26">
        <f t="shared" si="12"/>
        <v>0</v>
      </c>
      <c r="M88" s="24">
        <f t="shared" si="12"/>
        <v>0</v>
      </c>
      <c r="N88" s="24">
        <f t="shared" si="12"/>
        <v>0</v>
      </c>
      <c r="O88" s="24">
        <f t="shared" si="12"/>
        <v>0</v>
      </c>
      <c r="P88" s="24">
        <f t="shared" si="12"/>
        <v>0</v>
      </c>
    </row>
    <row r="89" spans="9:16">
      <c r="I89" s="26">
        <f t="shared" ref="I89:P89" si="13">SUM(I70,I88)</f>
        <v>0</v>
      </c>
      <c r="J89" s="26">
        <f t="shared" si="13"/>
        <v>0</v>
      </c>
      <c r="K89" s="26">
        <f t="shared" si="13"/>
        <v>0</v>
      </c>
      <c r="L89" s="26">
        <f t="shared" si="13"/>
        <v>0</v>
      </c>
      <c r="M89" s="24">
        <f t="shared" si="13"/>
        <v>0</v>
      </c>
      <c r="N89" s="24">
        <f t="shared" si="13"/>
        <v>0</v>
      </c>
      <c r="O89" s="24">
        <f t="shared" si="13"/>
        <v>0</v>
      </c>
      <c r="P89" s="24">
        <f t="shared" si="13"/>
        <v>0</v>
      </c>
    </row>
    <row r="90" spans="9:16">
      <c r="I90" s="150"/>
      <c r="J90" s="150"/>
      <c r="K90" s="150"/>
      <c r="L90" s="150"/>
      <c r="M90" s="150"/>
      <c r="N90" s="150"/>
      <c r="O90" s="150"/>
      <c r="P90" s="150"/>
    </row>
    <row r="91" spans="9:16">
      <c r="I91" s="20"/>
      <c r="J91" s="20"/>
      <c r="K91" s="20"/>
      <c r="L91" s="20"/>
      <c r="M91" s="20"/>
      <c r="N91" s="20"/>
      <c r="O91" s="20"/>
      <c r="P91" s="20"/>
    </row>
    <row r="92" spans="9:16">
      <c r="I92" s="26">
        <f>SUM(I16,I34,I54,I72)</f>
        <v>0</v>
      </c>
      <c r="J92" s="26">
        <f t="shared" ref="J92:P93" si="14">SUM(J16,J34,J54,J72)</f>
        <v>0</v>
      </c>
      <c r="K92" s="26">
        <f t="shared" si="14"/>
        <v>0</v>
      </c>
      <c r="L92" s="26">
        <f t="shared" si="14"/>
        <v>0</v>
      </c>
      <c r="M92" s="26">
        <f t="shared" si="14"/>
        <v>0</v>
      </c>
      <c r="N92" s="26">
        <f t="shared" si="14"/>
        <v>0</v>
      </c>
      <c r="O92" s="26">
        <f t="shared" si="14"/>
        <v>0</v>
      </c>
      <c r="P92" s="26">
        <f t="shared" si="14"/>
        <v>0</v>
      </c>
    </row>
    <row r="93" spans="9:16">
      <c r="I93" s="26">
        <f>SUM(I17,I35,I55,I73)</f>
        <v>0</v>
      </c>
      <c r="J93" s="26">
        <f t="shared" si="14"/>
        <v>0</v>
      </c>
      <c r="K93" s="26">
        <f t="shared" si="14"/>
        <v>0</v>
      </c>
      <c r="L93" s="26">
        <f t="shared" si="14"/>
        <v>0</v>
      </c>
      <c r="M93" s="26">
        <f t="shared" si="14"/>
        <v>0</v>
      </c>
      <c r="N93" s="26">
        <f t="shared" si="14"/>
        <v>0</v>
      </c>
      <c r="O93" s="26">
        <f t="shared" si="14"/>
        <v>0</v>
      </c>
      <c r="P93" s="26">
        <f t="shared" si="14"/>
        <v>0</v>
      </c>
    </row>
    <row r="94" spans="9:16">
      <c r="I94" s="22"/>
      <c r="J94" s="22"/>
      <c r="K94" s="22"/>
      <c r="L94" s="22"/>
      <c r="M94" s="21"/>
      <c r="N94" s="21"/>
      <c r="O94" s="21"/>
      <c r="P94" s="21"/>
    </row>
    <row r="95" spans="9:16">
      <c r="I95" s="22"/>
      <c r="J95" s="22"/>
      <c r="K95" s="22"/>
      <c r="L95" s="22"/>
      <c r="M95" s="21"/>
      <c r="N95" s="21"/>
      <c r="O95" s="21"/>
      <c r="P95" s="21"/>
    </row>
    <row r="96" spans="9:16">
      <c r="I96" s="26">
        <f t="shared" ref="I96:P98" si="15">SUM(I20,I38,I58,I76)</f>
        <v>0</v>
      </c>
      <c r="J96" s="26">
        <f t="shared" si="15"/>
        <v>0</v>
      </c>
      <c r="K96" s="26">
        <f t="shared" si="15"/>
        <v>0</v>
      </c>
      <c r="L96" s="26">
        <f t="shared" si="15"/>
        <v>0</v>
      </c>
      <c r="M96" s="26">
        <f t="shared" si="15"/>
        <v>0</v>
      </c>
      <c r="N96" s="26">
        <f t="shared" si="15"/>
        <v>0</v>
      </c>
      <c r="O96" s="26">
        <f t="shared" si="15"/>
        <v>0</v>
      </c>
      <c r="P96" s="26">
        <f t="shared" si="15"/>
        <v>0</v>
      </c>
    </row>
    <row r="97" spans="9:16">
      <c r="I97" s="26">
        <f t="shared" si="15"/>
        <v>0</v>
      </c>
      <c r="J97" s="26">
        <f t="shared" si="15"/>
        <v>0</v>
      </c>
      <c r="K97" s="26">
        <f t="shared" si="15"/>
        <v>0</v>
      </c>
      <c r="L97" s="26">
        <f t="shared" si="15"/>
        <v>0</v>
      </c>
      <c r="M97" s="26">
        <f t="shared" si="15"/>
        <v>0</v>
      </c>
      <c r="N97" s="26">
        <f t="shared" si="15"/>
        <v>0</v>
      </c>
      <c r="O97" s="26">
        <f t="shared" si="15"/>
        <v>0</v>
      </c>
      <c r="P97" s="26">
        <f t="shared" si="15"/>
        <v>0</v>
      </c>
    </row>
    <row r="98" spans="9:16">
      <c r="I98" s="26">
        <f t="shared" si="15"/>
        <v>0</v>
      </c>
      <c r="J98" s="26">
        <f t="shared" si="15"/>
        <v>0</v>
      </c>
      <c r="K98" s="26">
        <f t="shared" si="15"/>
        <v>0</v>
      </c>
      <c r="L98" s="26">
        <f t="shared" si="15"/>
        <v>0</v>
      </c>
      <c r="M98" s="26">
        <f t="shared" si="15"/>
        <v>0</v>
      </c>
      <c r="N98" s="26">
        <f t="shared" si="15"/>
        <v>0</v>
      </c>
      <c r="O98" s="26">
        <f t="shared" si="15"/>
        <v>0</v>
      </c>
      <c r="P98" s="26">
        <f t="shared" si="15"/>
        <v>0</v>
      </c>
    </row>
    <row r="99" spans="9:16">
      <c r="I99" s="22"/>
      <c r="J99" s="22"/>
      <c r="K99" s="22"/>
      <c r="L99" s="22"/>
      <c r="M99" s="21"/>
      <c r="N99" s="21"/>
      <c r="O99" s="21"/>
      <c r="P99" s="21"/>
    </row>
    <row r="100" spans="9:16">
      <c r="I100" s="22"/>
      <c r="J100" s="22"/>
      <c r="K100" s="22"/>
      <c r="L100" s="22"/>
      <c r="M100" s="21"/>
      <c r="N100" s="21"/>
      <c r="O100" s="21"/>
      <c r="P100" s="21"/>
    </row>
    <row r="101" spans="9:16">
      <c r="I101" s="22"/>
      <c r="J101" s="22"/>
      <c r="K101" s="22"/>
      <c r="L101" s="22"/>
      <c r="M101" s="21"/>
      <c r="N101" s="21"/>
      <c r="O101" s="21"/>
      <c r="P101" s="21"/>
    </row>
    <row r="102" spans="9:16">
      <c r="I102" s="26">
        <f t="shared" ref="I102:P103" si="16">SUM(I26,I44,I64,I82)</f>
        <v>0</v>
      </c>
      <c r="J102" s="26">
        <f t="shared" si="16"/>
        <v>0</v>
      </c>
      <c r="K102" s="26">
        <f t="shared" si="16"/>
        <v>0</v>
      </c>
      <c r="L102" s="26">
        <f t="shared" si="16"/>
        <v>0</v>
      </c>
      <c r="M102" s="26">
        <f t="shared" si="16"/>
        <v>0</v>
      </c>
      <c r="N102" s="26">
        <f t="shared" si="16"/>
        <v>0</v>
      </c>
      <c r="O102" s="26">
        <f t="shared" si="16"/>
        <v>0</v>
      </c>
      <c r="P102" s="26">
        <f t="shared" si="16"/>
        <v>0</v>
      </c>
    </row>
    <row r="103" spans="9:16">
      <c r="I103" s="26">
        <f t="shared" si="16"/>
        <v>0</v>
      </c>
      <c r="J103" s="26">
        <f t="shared" si="16"/>
        <v>0</v>
      </c>
      <c r="K103" s="26">
        <f t="shared" si="16"/>
        <v>0</v>
      </c>
      <c r="L103" s="26">
        <f t="shared" si="16"/>
        <v>0</v>
      </c>
      <c r="M103" s="26">
        <f t="shared" si="16"/>
        <v>0</v>
      </c>
      <c r="N103" s="26">
        <f t="shared" si="16"/>
        <v>0</v>
      </c>
      <c r="O103" s="26">
        <f t="shared" si="16"/>
        <v>0</v>
      </c>
      <c r="P103" s="26">
        <f t="shared" si="16"/>
        <v>0</v>
      </c>
    </row>
    <row r="104" spans="9:16">
      <c r="I104" s="22"/>
      <c r="J104" s="22"/>
      <c r="K104" s="22"/>
      <c r="L104" s="22"/>
      <c r="M104" s="21"/>
      <c r="N104" s="21"/>
      <c r="O104" s="21"/>
      <c r="P104" s="21"/>
    </row>
    <row r="105" spans="9:16">
      <c r="I105" s="26">
        <f t="shared" ref="I105:P108" si="17">SUM(I29,I47,I67,I85)</f>
        <v>0</v>
      </c>
      <c r="J105" s="26">
        <f t="shared" si="17"/>
        <v>0</v>
      </c>
      <c r="K105" s="26">
        <f t="shared" si="17"/>
        <v>0</v>
      </c>
      <c r="L105" s="26">
        <f t="shared" si="17"/>
        <v>0</v>
      </c>
      <c r="M105" s="26">
        <f t="shared" si="17"/>
        <v>0</v>
      </c>
      <c r="N105" s="26">
        <f t="shared" si="17"/>
        <v>0</v>
      </c>
      <c r="O105" s="26">
        <f t="shared" si="17"/>
        <v>0</v>
      </c>
      <c r="P105" s="26">
        <f t="shared" si="17"/>
        <v>0</v>
      </c>
    </row>
    <row r="106" spans="9:16">
      <c r="I106" s="26">
        <f t="shared" si="17"/>
        <v>0</v>
      </c>
      <c r="J106" s="26">
        <f t="shared" si="17"/>
        <v>0</v>
      </c>
      <c r="K106" s="26">
        <f t="shared" si="17"/>
        <v>0</v>
      </c>
      <c r="L106" s="26">
        <f t="shared" si="17"/>
        <v>0</v>
      </c>
      <c r="M106" s="26">
        <f t="shared" si="17"/>
        <v>0</v>
      </c>
      <c r="N106" s="26">
        <f t="shared" si="17"/>
        <v>0</v>
      </c>
      <c r="O106" s="26">
        <f t="shared" si="17"/>
        <v>0</v>
      </c>
      <c r="P106" s="26">
        <f t="shared" si="17"/>
        <v>0</v>
      </c>
    </row>
    <row r="107" spans="9:16">
      <c r="I107" s="26">
        <f t="shared" si="17"/>
        <v>0</v>
      </c>
      <c r="J107" s="26">
        <f t="shared" si="17"/>
        <v>0</v>
      </c>
      <c r="K107" s="26">
        <f t="shared" si="17"/>
        <v>0</v>
      </c>
      <c r="L107" s="26">
        <f t="shared" si="17"/>
        <v>0</v>
      </c>
      <c r="M107" s="26">
        <f t="shared" si="17"/>
        <v>0</v>
      </c>
      <c r="N107" s="26">
        <f t="shared" si="17"/>
        <v>0</v>
      </c>
      <c r="O107" s="26">
        <f t="shared" si="17"/>
        <v>0</v>
      </c>
      <c r="P107" s="26">
        <f t="shared" si="17"/>
        <v>0</v>
      </c>
    </row>
    <row r="108" spans="9:16">
      <c r="I108" s="26">
        <f t="shared" si="17"/>
        <v>0</v>
      </c>
      <c r="J108" s="26">
        <f t="shared" si="17"/>
        <v>0</v>
      </c>
      <c r="K108" s="26">
        <f t="shared" si="17"/>
        <v>0</v>
      </c>
      <c r="L108" s="26">
        <f t="shared" si="17"/>
        <v>0</v>
      </c>
      <c r="M108" s="26">
        <f t="shared" si="17"/>
        <v>0</v>
      </c>
      <c r="N108" s="26">
        <f t="shared" si="17"/>
        <v>0</v>
      </c>
      <c r="O108" s="26">
        <f t="shared" si="17"/>
        <v>0</v>
      </c>
      <c r="P108" s="26">
        <f t="shared" si="17"/>
        <v>0</v>
      </c>
    </row>
    <row r="109" spans="9:16">
      <c r="I109" s="20"/>
      <c r="J109" s="20"/>
      <c r="K109" s="20"/>
      <c r="L109" s="20"/>
      <c r="M109" s="20"/>
      <c r="N109" s="20"/>
      <c r="O109" s="20"/>
      <c r="P109" s="20"/>
    </row>
    <row r="110" spans="9:16">
      <c r="I110" s="22"/>
      <c r="J110" s="22"/>
      <c r="K110" s="22"/>
      <c r="L110" s="22"/>
      <c r="M110" s="21"/>
      <c r="N110" s="21"/>
      <c r="O110" s="21"/>
      <c r="P110" s="21"/>
    </row>
    <row r="111" spans="9:16">
      <c r="I111" s="22"/>
      <c r="J111" s="22"/>
      <c r="K111" s="22"/>
      <c r="L111" s="22"/>
      <c r="M111" s="21"/>
      <c r="N111" s="21"/>
      <c r="O111" s="21"/>
      <c r="P111" s="21"/>
    </row>
    <row r="112" spans="9:16">
      <c r="I112" s="22"/>
      <c r="J112" s="22"/>
      <c r="K112" s="22"/>
      <c r="L112" s="22"/>
      <c r="M112" s="21"/>
      <c r="N112" s="21"/>
      <c r="O112" s="21"/>
      <c r="P112" s="21"/>
    </row>
    <row r="113" spans="9:16">
      <c r="I113" s="22"/>
      <c r="J113" s="22"/>
      <c r="K113" s="22"/>
      <c r="L113" s="22"/>
      <c r="M113" s="21"/>
      <c r="N113" s="21"/>
      <c r="O113" s="21"/>
      <c r="P113" s="21"/>
    </row>
    <row r="114" spans="9:16">
      <c r="I114" s="22"/>
      <c r="J114" s="22"/>
      <c r="K114" s="22"/>
      <c r="L114" s="22"/>
      <c r="M114" s="21"/>
      <c r="N114" s="21"/>
      <c r="O114" s="21"/>
      <c r="P114" s="21"/>
    </row>
    <row r="115" spans="9:16">
      <c r="I115" s="22"/>
      <c r="J115" s="22"/>
      <c r="K115" s="22"/>
      <c r="L115" s="22"/>
      <c r="M115" s="21"/>
      <c r="N115" s="21"/>
      <c r="O115" s="21"/>
      <c r="P115" s="21"/>
    </row>
    <row r="116" spans="9:16">
      <c r="I116" s="22"/>
      <c r="J116" s="22"/>
      <c r="K116" s="22"/>
      <c r="L116" s="22"/>
      <c r="M116" s="21"/>
      <c r="N116" s="21"/>
      <c r="O116" s="21"/>
      <c r="P116" s="21"/>
    </row>
    <row r="117" spans="9:16">
      <c r="I117" s="22"/>
      <c r="J117" s="22"/>
      <c r="K117" s="22"/>
      <c r="L117" s="22"/>
      <c r="M117" s="21"/>
      <c r="N117" s="21"/>
      <c r="O117" s="21"/>
      <c r="P117" s="21"/>
    </row>
    <row r="118" spans="9:16">
      <c r="I118" s="22"/>
      <c r="J118" s="22"/>
      <c r="K118" s="22"/>
      <c r="L118" s="22"/>
      <c r="M118" s="21"/>
      <c r="N118" s="21"/>
      <c r="O118" s="21"/>
      <c r="P118" s="21"/>
    </row>
    <row r="119" spans="9:16">
      <c r="I119" s="22"/>
      <c r="J119" s="22"/>
      <c r="K119" s="22"/>
      <c r="L119" s="22"/>
      <c r="M119" s="21"/>
      <c r="N119" s="21"/>
      <c r="O119" s="21"/>
      <c r="P119" s="21"/>
    </row>
    <row r="120" spans="9:16">
      <c r="I120" s="22"/>
      <c r="J120" s="22"/>
      <c r="K120" s="22"/>
      <c r="L120" s="22"/>
      <c r="M120" s="21"/>
      <c r="N120" s="21"/>
      <c r="O120" s="21"/>
      <c r="P120" s="21"/>
    </row>
    <row r="121" spans="9:16">
      <c r="I121" s="22"/>
      <c r="J121" s="22"/>
      <c r="K121" s="22"/>
      <c r="L121" s="22"/>
      <c r="M121" s="21"/>
      <c r="N121" s="21"/>
      <c r="O121" s="21"/>
      <c r="P121" s="21"/>
    </row>
    <row r="122" spans="9:16">
      <c r="I122" s="22"/>
      <c r="J122" s="22"/>
      <c r="K122" s="22"/>
      <c r="L122" s="22"/>
      <c r="M122" s="21"/>
      <c r="N122" s="21"/>
      <c r="O122" s="21"/>
      <c r="P122" s="21"/>
    </row>
    <row r="123" spans="9:16">
      <c r="I123" s="22"/>
      <c r="J123" s="22"/>
      <c r="K123" s="22"/>
      <c r="L123" s="22"/>
      <c r="M123" s="21"/>
      <c r="N123" s="21"/>
      <c r="O123" s="21"/>
      <c r="P123" s="21"/>
    </row>
    <row r="124" spans="9:16">
      <c r="I124" s="22"/>
      <c r="J124" s="22"/>
      <c r="K124" s="22"/>
      <c r="L124" s="22"/>
      <c r="M124" s="21"/>
      <c r="N124" s="21"/>
      <c r="O124" s="21"/>
      <c r="P124" s="21"/>
    </row>
    <row r="125" spans="9:16">
      <c r="I125" s="22"/>
      <c r="J125" s="22"/>
      <c r="K125" s="22"/>
      <c r="L125" s="22"/>
      <c r="M125" s="21"/>
      <c r="N125" s="21"/>
      <c r="O125" s="21"/>
      <c r="P125" s="21"/>
    </row>
    <row r="126" spans="9:16">
      <c r="I126" s="22"/>
      <c r="J126" s="22"/>
      <c r="K126" s="22"/>
      <c r="L126" s="22"/>
      <c r="M126" s="21"/>
      <c r="N126" s="21"/>
      <c r="O126" s="21"/>
      <c r="P126" s="21"/>
    </row>
    <row r="127" spans="9:16">
      <c r="I127" s="22"/>
      <c r="J127" s="22"/>
      <c r="K127" s="22"/>
      <c r="L127" s="22"/>
      <c r="M127" s="21"/>
      <c r="N127" s="21"/>
      <c r="O127" s="21"/>
      <c r="P127" s="21"/>
    </row>
    <row r="128" spans="9:16">
      <c r="I128" s="26">
        <f t="shared" ref="I128:P129" si="18">SUM(I30,I48,I68,I86)</f>
        <v>0</v>
      </c>
      <c r="J128" s="26">
        <f t="shared" si="18"/>
        <v>0</v>
      </c>
      <c r="K128" s="26">
        <f t="shared" si="18"/>
        <v>0</v>
      </c>
      <c r="L128" s="26">
        <f t="shared" si="18"/>
        <v>0</v>
      </c>
      <c r="M128" s="24">
        <f t="shared" si="18"/>
        <v>0</v>
      </c>
      <c r="N128" s="24">
        <f t="shared" si="18"/>
        <v>0</v>
      </c>
      <c r="O128" s="24">
        <f t="shared" si="18"/>
        <v>0</v>
      </c>
      <c r="P128" s="24">
        <f t="shared" si="18"/>
        <v>0</v>
      </c>
    </row>
    <row r="129" spans="9:16">
      <c r="I129" s="26">
        <f t="shared" si="18"/>
        <v>0</v>
      </c>
      <c r="J129" s="26">
        <f t="shared" si="18"/>
        <v>0</v>
      </c>
      <c r="K129" s="26">
        <f t="shared" si="18"/>
        <v>0</v>
      </c>
      <c r="L129" s="26">
        <f t="shared" si="18"/>
        <v>0</v>
      </c>
      <c r="M129" s="24">
        <f t="shared" si="18"/>
        <v>0</v>
      </c>
      <c r="N129" s="24">
        <f t="shared" si="18"/>
        <v>0</v>
      </c>
      <c r="O129" s="24">
        <f t="shared" si="18"/>
        <v>0</v>
      </c>
      <c r="P129" s="24">
        <f t="shared" si="18"/>
        <v>0</v>
      </c>
    </row>
    <row r="130" spans="9:16">
      <c r="I130" s="26">
        <f t="shared" ref="I130:P130" si="19">SUM(I51,I89)</f>
        <v>0</v>
      </c>
      <c r="J130" s="26">
        <f t="shared" si="19"/>
        <v>0</v>
      </c>
      <c r="K130" s="26">
        <f t="shared" si="19"/>
        <v>0</v>
      </c>
      <c r="L130" s="26">
        <f t="shared" si="19"/>
        <v>0</v>
      </c>
      <c r="M130" s="24">
        <f t="shared" si="19"/>
        <v>0</v>
      </c>
      <c r="N130" s="24">
        <f t="shared" si="19"/>
        <v>0</v>
      </c>
      <c r="O130" s="24">
        <f t="shared" si="19"/>
        <v>0</v>
      </c>
      <c r="P130" s="24">
        <f t="shared" si="19"/>
        <v>0</v>
      </c>
    </row>
  </sheetData>
  <sheetProtection formatColumns="0" formatRows="0"/>
  <mergeCells count="1">
    <mergeCell ref="I13:P13"/>
  </mergeCells>
  <phoneticPr fontId="0" type="noConversion"/>
  <dataValidations count="1">
    <dataValidation type="decimal" allowBlank="1" showInputMessage="1" showErrorMessage="1" errorTitle="Внимание" error="Необходимо указать действительное значение!" sqref="J56:L67 N18:P29 J34:L34 N34:P34 J36:L47 N36:P47 J16:L16 N16:P16 J18:L29 N56:P67 J72:L72 N72:P72 J74:L85 N74:P85 J54:L54 N54:P54 J104:L104 J99:L101 N104:P104 N99:P101 N94:P95 J94:L95 J110:L127 N110:P127" xr:uid="{00000000-0002-0000-1600-000000000000}">
      <formula1>-10000000000</formula1>
      <formula2>1000000000</formula2>
    </dataValidation>
  </dataValidation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RequestSpecificData">
    <tabColor indexed="47"/>
  </sheetPr>
  <dimension ref="A1"/>
  <sheetViews>
    <sheetView zoomScaleNormal="100" workbookViewId="0"/>
  </sheetViews>
  <sheetFormatPr defaultRowHeight="11.25"/>
  <sheetData/>
  <sheetProtection formatColumns="0" formatRows="0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odRequestReestrData">
    <tabColor indexed="47"/>
  </sheetPr>
  <dimension ref="A1"/>
  <sheetViews>
    <sheetView zoomScaleNormal="100" workbookViewId="0"/>
  </sheetViews>
  <sheetFormatPr defaultRowHeight="11.25"/>
  <sheetData/>
  <sheetProtection formatColumns="0" formatRows="0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frmReportMode">
    <tabColor indexed="47"/>
  </sheetPr>
  <dimension ref="A1"/>
  <sheetViews>
    <sheetView zoomScaleNormal="100" workbookViewId="0"/>
  </sheetViews>
  <sheetFormatPr defaultRowHeight="11.25"/>
  <sheetData/>
  <sheetProtection formatColumns="0" formatRows="0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SheetTitle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gion">
    <tabColor indexed="47"/>
  </sheetPr>
  <dimension ref="A1"/>
  <sheetViews>
    <sheetView zoomScaleNormal="100" workbookViewId="0"/>
  </sheetViews>
  <sheetFormatPr defaultRowHeight="11.25"/>
  <cols>
    <col min="1" max="1" width="9.140625" style="47"/>
    <col min="2" max="16384" width="9.140625" style="44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47"/>
    <col min="2" max="16384" width="9.140625" style="44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echSheet">
    <tabColor indexed="47"/>
  </sheetPr>
  <dimension ref="A1:T161"/>
  <sheetViews>
    <sheetView zoomScale="80" zoomScaleNormal="80" workbookViewId="0"/>
  </sheetViews>
  <sheetFormatPr defaultRowHeight="11.25" customHeight="1"/>
  <cols>
    <col min="1" max="1" width="42.7109375" style="103" customWidth="1"/>
    <col min="2" max="2" width="6.7109375" style="103" customWidth="1"/>
    <col min="3" max="3" width="40.7109375" style="103" customWidth="1"/>
    <col min="4" max="4" width="4.5703125" style="103" customWidth="1"/>
    <col min="5" max="5" width="55.7109375" style="103" customWidth="1"/>
    <col min="6" max="6" width="4.7109375" style="103" customWidth="1"/>
    <col min="7" max="7" width="117.7109375" style="103" customWidth="1"/>
    <col min="8" max="8" width="4.7109375" style="103" customWidth="1"/>
    <col min="9" max="9" width="41.5703125" style="103" bestFit="1" customWidth="1"/>
    <col min="10" max="10" width="4.5703125" style="103" customWidth="1"/>
    <col min="11" max="11" width="12.42578125" style="103" bestFit="1" customWidth="1"/>
    <col min="12" max="13" width="9.140625" style="103"/>
    <col min="14" max="14" width="32.85546875" style="103" bestFit="1" customWidth="1"/>
    <col min="15" max="15" width="9.140625" style="103"/>
    <col min="16" max="16" width="37.28515625" style="103" bestFit="1" customWidth="1"/>
    <col min="17" max="19" width="9.140625" style="103"/>
    <col min="20" max="20" width="18.85546875" style="103" bestFit="1" customWidth="1"/>
    <col min="21" max="16384" width="9.140625" style="103"/>
  </cols>
  <sheetData>
    <row r="1" spans="1:20" ht="11.25" customHeight="1">
      <c r="A1" s="43" t="s">
        <v>167</v>
      </c>
      <c r="B1" s="102" t="s">
        <v>57</v>
      </c>
      <c r="C1" s="43" t="s">
        <v>167</v>
      </c>
      <c r="E1" s="104" t="s">
        <v>52</v>
      </c>
      <c r="G1" s="104" t="s">
        <v>233</v>
      </c>
      <c r="I1" s="104" t="s">
        <v>321</v>
      </c>
      <c r="K1" s="104" t="s">
        <v>18</v>
      </c>
      <c r="N1" s="104" t="s">
        <v>385</v>
      </c>
      <c r="O1" s="161"/>
      <c r="P1" s="104" t="s">
        <v>391</v>
      </c>
      <c r="R1" s="161"/>
      <c r="S1" s="162" t="s">
        <v>688</v>
      </c>
      <c r="T1" s="104" t="s">
        <v>386</v>
      </c>
    </row>
    <row r="2" spans="1:20" ht="11.25" customHeight="1">
      <c r="A2" s="43" t="s">
        <v>168</v>
      </c>
      <c r="B2" s="102" t="s">
        <v>58</v>
      </c>
      <c r="C2" s="43" t="s">
        <v>168</v>
      </c>
      <c r="E2" s="110" t="s">
        <v>19</v>
      </c>
      <c r="G2" s="105" t="s">
        <v>256</v>
      </c>
      <c r="I2" s="141" t="str">
        <f>USE_DNS_SERVICE</f>
        <v>https://eias.ru</v>
      </c>
      <c r="K2" s="105" t="s">
        <v>165</v>
      </c>
      <c r="L2" s="184">
        <v>1</v>
      </c>
      <c r="M2" s="180"/>
      <c r="N2" s="141" t="s">
        <v>676</v>
      </c>
      <c r="P2" s="163" t="str">
        <f>YEAR</f>
        <v>2018</v>
      </c>
      <c r="S2" s="162"/>
      <c r="T2" s="104" t="s">
        <v>387</v>
      </c>
    </row>
    <row r="3" spans="1:20" ht="11.25" customHeight="1">
      <c r="A3" s="43" t="s">
        <v>169</v>
      </c>
      <c r="B3" s="102" t="s">
        <v>59</v>
      </c>
      <c r="C3" s="43" t="s">
        <v>169</v>
      </c>
      <c r="E3" s="105" t="s">
        <v>310</v>
      </c>
      <c r="G3" s="105" t="s">
        <v>255</v>
      </c>
      <c r="K3" s="105" t="s">
        <v>7</v>
      </c>
      <c r="L3" s="184">
        <v>2</v>
      </c>
      <c r="M3" s="180"/>
      <c r="S3" s="162" t="s">
        <v>388</v>
      </c>
      <c r="T3" s="104" t="s">
        <v>389</v>
      </c>
    </row>
    <row r="4" spans="1:20" ht="11.25" customHeight="1">
      <c r="A4" s="43" t="s">
        <v>170</v>
      </c>
      <c r="B4" s="102" t="s">
        <v>60</v>
      </c>
      <c r="C4" s="43" t="s">
        <v>170</v>
      </c>
      <c r="E4" s="105" t="s">
        <v>302</v>
      </c>
      <c r="H4" s="106"/>
      <c r="K4" s="105" t="s">
        <v>8</v>
      </c>
      <c r="L4" s="184">
        <v>3</v>
      </c>
      <c r="M4" s="180"/>
      <c r="P4" s="104" t="s">
        <v>393</v>
      </c>
      <c r="S4" s="173" t="s">
        <v>447</v>
      </c>
      <c r="T4" s="104" t="s">
        <v>390</v>
      </c>
    </row>
    <row r="5" spans="1:20" ht="11.25" customHeight="1">
      <c r="A5" s="43" t="s">
        <v>171</v>
      </c>
      <c r="B5" s="102" t="s">
        <v>61</v>
      </c>
      <c r="C5" s="43" t="s">
        <v>171</v>
      </c>
      <c r="E5" s="105" t="s">
        <v>303</v>
      </c>
      <c r="I5" s="104" t="s">
        <v>230</v>
      </c>
      <c r="K5" s="105" t="s">
        <v>9</v>
      </c>
      <c r="L5" s="184">
        <v>4</v>
      </c>
      <c r="M5" s="180"/>
      <c r="P5" s="163" t="str">
        <f>"01.01." &amp; PERIOD</f>
        <v>01.01.2018</v>
      </c>
    </row>
    <row r="6" spans="1:20" ht="11.25" customHeight="1">
      <c r="A6" s="43" t="s">
        <v>172</v>
      </c>
      <c r="B6" s="102" t="s">
        <v>62</v>
      </c>
      <c r="C6" s="43" t="s">
        <v>172</v>
      </c>
      <c r="E6" s="105" t="s">
        <v>304</v>
      </c>
      <c r="G6" s="104" t="s">
        <v>411</v>
      </c>
      <c r="I6" s="105" t="s">
        <v>221</v>
      </c>
      <c r="K6" s="105" t="s">
        <v>10</v>
      </c>
      <c r="L6" s="184">
        <v>5</v>
      </c>
      <c r="M6" s="180"/>
      <c r="P6" s="163" t="str">
        <f>"31.12." &amp; PERIOD</f>
        <v>31.12.2018</v>
      </c>
    </row>
    <row r="7" spans="1:20" ht="11.25" customHeight="1">
      <c r="A7" s="43" t="s">
        <v>183</v>
      </c>
      <c r="B7" s="102" t="s">
        <v>63</v>
      </c>
      <c r="C7" s="43" t="s">
        <v>183</v>
      </c>
      <c r="E7" s="105" t="s">
        <v>153</v>
      </c>
      <c r="G7" s="105" t="s">
        <v>378</v>
      </c>
      <c r="I7" s="105" t="s">
        <v>222</v>
      </c>
      <c r="K7" s="105" t="s">
        <v>11</v>
      </c>
      <c r="L7" s="184">
        <v>6</v>
      </c>
      <c r="M7" s="180"/>
    </row>
    <row r="8" spans="1:20" ht="11.25" customHeight="1">
      <c r="A8" s="43" t="s">
        <v>184</v>
      </c>
      <c r="B8" s="102" t="s">
        <v>64</v>
      </c>
      <c r="C8" s="43" t="s">
        <v>184</v>
      </c>
      <c r="E8" s="105" t="s">
        <v>154</v>
      </c>
      <c r="G8" s="105" t="s">
        <v>412</v>
      </c>
      <c r="I8" s="105" t="s">
        <v>223</v>
      </c>
      <c r="K8" s="105" t="s">
        <v>12</v>
      </c>
      <c r="L8" s="184">
        <v>7</v>
      </c>
      <c r="M8" s="180"/>
      <c r="P8" s="104" t="s">
        <v>395</v>
      </c>
    </row>
    <row r="9" spans="1:20" ht="11.25" customHeight="1">
      <c r="A9" s="43" t="s">
        <v>185</v>
      </c>
      <c r="B9" s="107" t="s">
        <v>65</v>
      </c>
      <c r="C9" s="43" t="s">
        <v>185</v>
      </c>
      <c r="E9" s="105" t="s">
        <v>155</v>
      </c>
      <c r="G9" s="105" t="s">
        <v>413</v>
      </c>
      <c r="I9" s="105" t="s">
        <v>224</v>
      </c>
      <c r="K9" s="105" t="s">
        <v>13</v>
      </c>
      <c r="L9" s="184">
        <v>8</v>
      </c>
      <c r="M9" s="180"/>
      <c r="P9" s="163" t="str">
        <f>"01.01." &amp; PERIOD</f>
        <v>01.01.2018</v>
      </c>
    </row>
    <row r="10" spans="1:20" ht="11.25" customHeight="1">
      <c r="A10" s="43" t="s">
        <v>186</v>
      </c>
      <c r="B10" s="107" t="s">
        <v>66</v>
      </c>
      <c r="C10" s="43" t="s">
        <v>186</v>
      </c>
      <c r="E10" s="105" t="s">
        <v>157</v>
      </c>
      <c r="G10" s="105" t="s">
        <v>414</v>
      </c>
      <c r="I10" s="105" t="s">
        <v>225</v>
      </c>
      <c r="K10" s="105" t="s">
        <v>14</v>
      </c>
      <c r="L10" s="184">
        <v>9</v>
      </c>
      <c r="M10" s="180"/>
      <c r="P10" s="163" t="str">
        <f>"31.12." &amp; PERIOD</f>
        <v>31.12.2018</v>
      </c>
    </row>
    <row r="11" spans="1:20" ht="11.25" customHeight="1">
      <c r="A11" s="108" t="s">
        <v>187</v>
      </c>
      <c r="B11" s="102" t="s">
        <v>67</v>
      </c>
      <c r="C11" s="109" t="s">
        <v>68</v>
      </c>
      <c r="E11" s="105" t="s">
        <v>156</v>
      </c>
      <c r="G11" s="105" t="s">
        <v>579</v>
      </c>
      <c r="I11" s="105" t="s">
        <v>173</v>
      </c>
      <c r="K11" s="105" t="s">
        <v>15</v>
      </c>
      <c r="L11" s="184">
        <v>10</v>
      </c>
      <c r="M11" s="180"/>
    </row>
    <row r="12" spans="1:20" ht="11.25" customHeight="1">
      <c r="A12" s="108" t="s">
        <v>231</v>
      </c>
      <c r="B12" s="102" t="s">
        <v>69</v>
      </c>
      <c r="C12" s="111"/>
      <c r="E12" s="105" t="s">
        <v>445</v>
      </c>
      <c r="K12" s="105" t="s">
        <v>16</v>
      </c>
      <c r="L12" s="184">
        <v>11</v>
      </c>
      <c r="M12" s="180"/>
    </row>
    <row r="13" spans="1:20" ht="11.25" customHeight="1">
      <c r="A13" s="108" t="s">
        <v>232</v>
      </c>
      <c r="B13" s="102" t="s">
        <v>70</v>
      </c>
      <c r="C13" s="109" t="s">
        <v>71</v>
      </c>
      <c r="E13" s="105" t="s">
        <v>446</v>
      </c>
      <c r="K13" s="105" t="s">
        <v>17</v>
      </c>
      <c r="L13" s="184">
        <v>12</v>
      </c>
      <c r="M13" s="180"/>
    </row>
    <row r="14" spans="1:20" ht="11.25" customHeight="1">
      <c r="A14" s="115" t="s">
        <v>0</v>
      </c>
      <c r="B14" s="117" t="s">
        <v>4</v>
      </c>
      <c r="C14" s="119" t="s">
        <v>2</v>
      </c>
      <c r="E14" s="105" t="s">
        <v>448</v>
      </c>
      <c r="G14" s="104" t="s">
        <v>417</v>
      </c>
      <c r="I14" s="120" t="s">
        <v>161</v>
      </c>
      <c r="K14" s="105" t="s">
        <v>181</v>
      </c>
      <c r="L14" s="184">
        <v>13</v>
      </c>
    </row>
    <row r="15" spans="1:20" ht="11.25" customHeight="1">
      <c r="A15" s="43" t="s">
        <v>188</v>
      </c>
      <c r="B15" s="102" t="s">
        <v>72</v>
      </c>
      <c r="C15" s="43" t="s">
        <v>188</v>
      </c>
      <c r="E15" s="105" t="s">
        <v>449</v>
      </c>
      <c r="G15" s="105" t="s">
        <v>418</v>
      </c>
      <c r="I15" s="121" t="s">
        <v>164</v>
      </c>
    </row>
    <row r="16" spans="1:20" ht="11.25" customHeight="1">
      <c r="A16" s="43" t="s">
        <v>189</v>
      </c>
      <c r="B16" s="102" t="s">
        <v>73</v>
      </c>
      <c r="C16" s="43" t="s">
        <v>189</v>
      </c>
      <c r="E16" s="105" t="s">
        <v>450</v>
      </c>
      <c r="G16" s="105" t="s">
        <v>419</v>
      </c>
    </row>
    <row r="17" spans="1:9" ht="11.25" customHeight="1">
      <c r="A17" s="43" t="s">
        <v>190</v>
      </c>
      <c r="B17" s="107" t="s">
        <v>74</v>
      </c>
      <c r="C17" s="43" t="s">
        <v>190</v>
      </c>
      <c r="E17" s="105" t="s">
        <v>451</v>
      </c>
      <c r="G17" s="105" t="s">
        <v>420</v>
      </c>
    </row>
    <row r="18" spans="1:9" ht="11.25" customHeight="1">
      <c r="A18" s="43" t="s">
        <v>191</v>
      </c>
      <c r="B18" s="107" t="s">
        <v>75</v>
      </c>
      <c r="C18" s="43" t="s">
        <v>191</v>
      </c>
      <c r="E18" s="105" t="s">
        <v>452</v>
      </c>
      <c r="G18" s="105" t="s">
        <v>421</v>
      </c>
      <c r="I18" s="104" t="s">
        <v>220</v>
      </c>
    </row>
    <row r="19" spans="1:9" ht="11.25" customHeight="1">
      <c r="A19" s="43" t="s">
        <v>192</v>
      </c>
      <c r="B19" s="102" t="s">
        <v>76</v>
      </c>
      <c r="C19" s="111" t="s">
        <v>77</v>
      </c>
      <c r="G19" s="105" t="s">
        <v>422</v>
      </c>
      <c r="I19" s="164" t="s">
        <v>392</v>
      </c>
    </row>
    <row r="20" spans="1:9" ht="11.25" customHeight="1">
      <c r="A20" s="43" t="s">
        <v>193</v>
      </c>
      <c r="B20" s="107" t="s">
        <v>78</v>
      </c>
      <c r="C20" s="43" t="s">
        <v>193</v>
      </c>
      <c r="G20" s="105" t="s">
        <v>605</v>
      </c>
      <c r="I20" s="164" t="s">
        <v>222</v>
      </c>
    </row>
    <row r="21" spans="1:9" ht="11.25" customHeight="1">
      <c r="A21" s="43" t="s">
        <v>194</v>
      </c>
      <c r="B21" s="107" t="s">
        <v>79</v>
      </c>
      <c r="C21" s="43" t="s">
        <v>194</v>
      </c>
      <c r="E21" s="104" t="s">
        <v>453</v>
      </c>
      <c r="I21" s="164" t="s">
        <v>394</v>
      </c>
    </row>
    <row r="22" spans="1:9" ht="11.25" customHeight="1">
      <c r="A22" s="43" t="s">
        <v>195</v>
      </c>
      <c r="B22" s="107" t="s">
        <v>80</v>
      </c>
      <c r="C22" s="43" t="s">
        <v>195</v>
      </c>
      <c r="E22" s="110" t="s">
        <v>19</v>
      </c>
      <c r="I22" s="164" t="s">
        <v>224</v>
      </c>
    </row>
    <row r="23" spans="1:9" ht="11.25" customHeight="1">
      <c r="A23" s="43" t="s">
        <v>196</v>
      </c>
      <c r="B23" s="102" t="s">
        <v>81</v>
      </c>
      <c r="C23" s="111" t="s">
        <v>82</v>
      </c>
      <c r="E23" s="105" t="s">
        <v>310</v>
      </c>
      <c r="G23" s="104" t="s">
        <v>543</v>
      </c>
      <c r="I23" s="164" t="s">
        <v>225</v>
      </c>
    </row>
    <row r="24" spans="1:9" ht="11.25" customHeight="1">
      <c r="A24" s="43" t="s">
        <v>197</v>
      </c>
      <c r="B24" s="107" t="s">
        <v>83</v>
      </c>
      <c r="C24" s="43" t="s">
        <v>197</v>
      </c>
      <c r="E24" s="105" t="s">
        <v>302</v>
      </c>
      <c r="G24" s="105" t="s">
        <v>548</v>
      </c>
      <c r="I24" s="165" t="s">
        <v>19</v>
      </c>
    </row>
    <row r="25" spans="1:9" ht="11.25" customHeight="1">
      <c r="A25" s="43" t="s">
        <v>198</v>
      </c>
      <c r="B25" s="107" t="s">
        <v>84</v>
      </c>
      <c r="C25" s="43" t="s">
        <v>198</v>
      </c>
      <c r="E25" s="105" t="s">
        <v>303</v>
      </c>
      <c r="G25" s="105" t="s">
        <v>658</v>
      </c>
      <c r="I25" s="164" t="s">
        <v>226</v>
      </c>
    </row>
    <row r="26" spans="1:9" ht="11.25" customHeight="1">
      <c r="A26" s="43" t="s">
        <v>199</v>
      </c>
      <c r="B26" s="107" t="s">
        <v>85</v>
      </c>
      <c r="C26" s="43" t="s">
        <v>199</v>
      </c>
      <c r="E26" s="105" t="s">
        <v>304</v>
      </c>
      <c r="G26" s="105" t="s">
        <v>656</v>
      </c>
      <c r="I26" s="164" t="s">
        <v>227</v>
      </c>
    </row>
    <row r="27" spans="1:9" ht="11.25" customHeight="1">
      <c r="A27" s="43" t="s">
        <v>200</v>
      </c>
      <c r="B27" s="102" t="s">
        <v>86</v>
      </c>
      <c r="C27" s="43" t="s">
        <v>200</v>
      </c>
      <c r="E27" s="105" t="s">
        <v>153</v>
      </c>
      <c r="G27" s="105" t="s">
        <v>657</v>
      </c>
      <c r="I27" s="164" t="s">
        <v>228</v>
      </c>
    </row>
    <row r="28" spans="1:9" ht="11.25" customHeight="1">
      <c r="A28" s="43" t="s">
        <v>250</v>
      </c>
      <c r="B28" s="102" t="s">
        <v>87</v>
      </c>
      <c r="C28" s="43" t="s">
        <v>250</v>
      </c>
      <c r="E28" s="105" t="s">
        <v>154</v>
      </c>
      <c r="G28" s="105" t="s">
        <v>547</v>
      </c>
      <c r="I28" s="164" t="s">
        <v>229</v>
      </c>
    </row>
    <row r="29" spans="1:9" ht="11.25" customHeight="1">
      <c r="A29" s="43" t="s">
        <v>201</v>
      </c>
      <c r="B29" s="107" t="s">
        <v>88</v>
      </c>
      <c r="C29" s="43" t="s">
        <v>201</v>
      </c>
      <c r="E29" s="105" t="s">
        <v>155</v>
      </c>
      <c r="G29" s="105" t="s">
        <v>655</v>
      </c>
      <c r="I29" s="164" t="s">
        <v>396</v>
      </c>
    </row>
    <row r="30" spans="1:9" ht="11.25" customHeight="1">
      <c r="A30" s="43" t="s">
        <v>202</v>
      </c>
      <c r="B30" s="107" t="s">
        <v>89</v>
      </c>
      <c r="C30" s="43" t="s">
        <v>202</v>
      </c>
      <c r="E30" s="105" t="s">
        <v>157</v>
      </c>
      <c r="G30" s="105" t="s">
        <v>653</v>
      </c>
      <c r="I30" s="164" t="s">
        <v>397</v>
      </c>
    </row>
    <row r="31" spans="1:9" ht="11.25" customHeight="1">
      <c r="A31" s="43" t="s">
        <v>203</v>
      </c>
      <c r="B31" s="107" t="s">
        <v>90</v>
      </c>
      <c r="C31" s="43" t="s">
        <v>203</v>
      </c>
      <c r="E31" s="105" t="s">
        <v>156</v>
      </c>
      <c r="G31" s="105" t="s">
        <v>654</v>
      </c>
      <c r="I31" s="164" t="s">
        <v>398</v>
      </c>
    </row>
    <row r="32" spans="1:9" ht="11.25" customHeight="1">
      <c r="A32" s="43" t="s">
        <v>204</v>
      </c>
      <c r="B32" s="107" t="s">
        <v>91</v>
      </c>
      <c r="C32" s="43" t="s">
        <v>204</v>
      </c>
      <c r="E32" s="105" t="s">
        <v>445</v>
      </c>
      <c r="G32" s="105" t="s">
        <v>550</v>
      </c>
      <c r="I32" s="164" t="s">
        <v>399</v>
      </c>
    </row>
    <row r="33" spans="1:9" ht="11.25" customHeight="1">
      <c r="A33" s="43" t="s">
        <v>205</v>
      </c>
      <c r="B33" s="107" t="s">
        <v>92</v>
      </c>
      <c r="C33" s="43" t="s">
        <v>205</v>
      </c>
      <c r="E33" s="105" t="s">
        <v>446</v>
      </c>
      <c r="G33" s="105" t="s">
        <v>549</v>
      </c>
      <c r="I33" s="164" t="s">
        <v>400</v>
      </c>
    </row>
    <row r="34" spans="1:9" ht="11.25" customHeight="1">
      <c r="A34" s="43" t="s">
        <v>206</v>
      </c>
      <c r="B34" s="107" t="s">
        <v>93</v>
      </c>
      <c r="C34" s="43" t="s">
        <v>206</v>
      </c>
      <c r="E34" s="105" t="s">
        <v>448</v>
      </c>
      <c r="G34" s="105" t="s">
        <v>544</v>
      </c>
      <c r="I34" s="164" t="s">
        <v>402</v>
      </c>
    </row>
    <row r="35" spans="1:9" ht="11.25" customHeight="1">
      <c r="A35" s="43" t="s">
        <v>207</v>
      </c>
      <c r="B35" s="107" t="s">
        <v>94</v>
      </c>
      <c r="C35" s="43" t="s">
        <v>207</v>
      </c>
      <c r="E35" s="105" t="s">
        <v>449</v>
      </c>
      <c r="G35" s="105" t="s">
        <v>545</v>
      </c>
    </row>
    <row r="36" spans="1:9" ht="11.25" customHeight="1">
      <c r="A36" s="43" t="s">
        <v>208</v>
      </c>
      <c r="B36" s="102" t="s">
        <v>95</v>
      </c>
      <c r="C36" s="43" t="s">
        <v>208</v>
      </c>
      <c r="E36" s="105" t="s">
        <v>450</v>
      </c>
      <c r="G36" s="105" t="s">
        <v>546</v>
      </c>
    </row>
    <row r="37" spans="1:9" ht="11.25" customHeight="1">
      <c r="A37" s="43" t="s">
        <v>209</v>
      </c>
      <c r="B37" s="107" t="s">
        <v>96</v>
      </c>
      <c r="C37" s="43" t="s">
        <v>209</v>
      </c>
      <c r="E37" s="105" t="s">
        <v>451</v>
      </c>
      <c r="I37" s="104" t="s">
        <v>323</v>
      </c>
    </row>
    <row r="38" spans="1:9" ht="11.25" customHeight="1">
      <c r="A38" s="43" t="s">
        <v>210</v>
      </c>
      <c r="B38" s="107" t="s">
        <v>97</v>
      </c>
      <c r="C38" s="43" t="s">
        <v>210</v>
      </c>
      <c r="E38" s="105" t="s">
        <v>452</v>
      </c>
      <c r="I38" s="164" t="s">
        <v>600</v>
      </c>
    </row>
    <row r="39" spans="1:9" ht="11.25" customHeight="1">
      <c r="A39" s="43" t="s">
        <v>211</v>
      </c>
      <c r="B39" s="107" t="s">
        <v>98</v>
      </c>
      <c r="C39" s="43" t="s">
        <v>211</v>
      </c>
      <c r="G39" s="104" t="s">
        <v>606</v>
      </c>
    </row>
    <row r="40" spans="1:9" ht="11.25" customHeight="1">
      <c r="A40" s="43" t="s">
        <v>212</v>
      </c>
      <c r="B40" s="107" t="s">
        <v>99</v>
      </c>
      <c r="C40" s="43" t="s">
        <v>212</v>
      </c>
      <c r="G40" s="105" t="s">
        <v>621</v>
      </c>
    </row>
    <row r="41" spans="1:9" ht="11.25" customHeight="1">
      <c r="A41" s="43" t="s">
        <v>213</v>
      </c>
      <c r="B41" s="107" t="s">
        <v>100</v>
      </c>
      <c r="C41" s="43" t="s">
        <v>213</v>
      </c>
      <c r="E41" s="104" t="s">
        <v>533</v>
      </c>
      <c r="G41" s="105" t="s">
        <v>617</v>
      </c>
      <c r="I41" s="104" t="s">
        <v>401</v>
      </c>
    </row>
    <row r="42" spans="1:9" ht="11.25" customHeight="1">
      <c r="A42" s="43" t="s">
        <v>214</v>
      </c>
      <c r="B42" s="102" t="s">
        <v>101</v>
      </c>
      <c r="C42" s="43" t="s">
        <v>214</v>
      </c>
      <c r="E42" s="105" t="s">
        <v>454</v>
      </c>
      <c r="G42" s="105" t="s">
        <v>618</v>
      </c>
      <c r="I42" s="166" t="s">
        <v>158</v>
      </c>
    </row>
    <row r="43" spans="1:9" ht="11.25" customHeight="1">
      <c r="A43" s="43" t="s">
        <v>215</v>
      </c>
      <c r="B43" s="107" t="s">
        <v>102</v>
      </c>
      <c r="C43" s="43" t="s">
        <v>215</v>
      </c>
      <c r="E43" s="105" t="s">
        <v>455</v>
      </c>
      <c r="G43" s="105" t="s">
        <v>620</v>
      </c>
    </row>
    <row r="44" spans="1:9" ht="11.25" customHeight="1">
      <c r="A44" s="43" t="s">
        <v>216</v>
      </c>
      <c r="B44" s="107" t="s">
        <v>103</v>
      </c>
      <c r="C44" s="43" t="s">
        <v>216</v>
      </c>
      <c r="E44" s="105" t="s">
        <v>448</v>
      </c>
      <c r="G44" s="105" t="s">
        <v>619</v>
      </c>
    </row>
    <row r="45" spans="1:9" ht="11.25" customHeight="1">
      <c r="A45" s="43" t="s">
        <v>217</v>
      </c>
      <c r="B45" s="102" t="s">
        <v>104</v>
      </c>
      <c r="C45" s="43" t="s">
        <v>217</v>
      </c>
      <c r="E45" s="105" t="s">
        <v>449</v>
      </c>
      <c r="G45" s="105" t="s">
        <v>607</v>
      </c>
      <c r="I45" s="104" t="s">
        <v>578</v>
      </c>
    </row>
    <row r="46" spans="1:9" ht="11.25" customHeight="1">
      <c r="A46" s="43" t="s">
        <v>218</v>
      </c>
      <c r="B46" s="107" t="s">
        <v>105</v>
      </c>
      <c r="C46" s="43" t="s">
        <v>218</v>
      </c>
      <c r="E46" s="105" t="s">
        <v>450</v>
      </c>
      <c r="G46" s="105" t="s">
        <v>616</v>
      </c>
      <c r="I46" s="105" t="s">
        <v>222</v>
      </c>
    </row>
    <row r="47" spans="1:9" ht="11.25" customHeight="1">
      <c r="A47" s="43" t="s">
        <v>219</v>
      </c>
      <c r="B47" s="102" t="s">
        <v>106</v>
      </c>
      <c r="C47" s="43" t="s">
        <v>219</v>
      </c>
      <c r="E47" s="105" t="s">
        <v>452</v>
      </c>
      <c r="G47" s="105" t="s">
        <v>614</v>
      </c>
      <c r="I47" s="105" t="s">
        <v>224</v>
      </c>
    </row>
    <row r="48" spans="1:9" ht="11.25" customHeight="1">
      <c r="A48" s="43" t="s">
        <v>258</v>
      </c>
      <c r="B48" s="102" t="s">
        <v>107</v>
      </c>
      <c r="C48" s="43" t="s">
        <v>258</v>
      </c>
      <c r="E48" s="105" t="s">
        <v>451</v>
      </c>
      <c r="G48" s="105" t="s">
        <v>615</v>
      </c>
      <c r="I48" s="105" t="s">
        <v>225</v>
      </c>
    </row>
    <row r="49" spans="1:9" ht="11.25" customHeight="1">
      <c r="A49" s="43" t="s">
        <v>259</v>
      </c>
      <c r="B49" s="102" t="s">
        <v>108</v>
      </c>
      <c r="C49" s="43" t="s">
        <v>259</v>
      </c>
      <c r="E49" s="105" t="s">
        <v>445</v>
      </c>
      <c r="G49" s="105" t="s">
        <v>659</v>
      </c>
      <c r="I49" s="105" t="s">
        <v>173</v>
      </c>
    </row>
    <row r="50" spans="1:9" ht="11.25" customHeight="1">
      <c r="A50" s="43" t="s">
        <v>260</v>
      </c>
      <c r="B50" s="102" t="s">
        <v>109</v>
      </c>
      <c r="C50" s="43" t="s">
        <v>260</v>
      </c>
      <c r="E50" s="105" t="s">
        <v>446</v>
      </c>
      <c r="G50" s="105" t="s">
        <v>660</v>
      </c>
    </row>
    <row r="51" spans="1:9" ht="11.25" customHeight="1">
      <c r="A51" s="43" t="s">
        <v>261</v>
      </c>
      <c r="B51" s="102" t="s">
        <v>110</v>
      </c>
      <c r="C51" s="43" t="s">
        <v>261</v>
      </c>
      <c r="E51" s="105" t="s">
        <v>456</v>
      </c>
      <c r="G51" s="105" t="s">
        <v>661</v>
      </c>
    </row>
    <row r="52" spans="1:9" ht="11.25" customHeight="1">
      <c r="A52" s="43" t="s">
        <v>262</v>
      </c>
      <c r="B52" s="102" t="s">
        <v>111</v>
      </c>
      <c r="C52" s="43" t="s">
        <v>262</v>
      </c>
      <c r="E52" s="105" t="s">
        <v>457</v>
      </c>
      <c r="G52" s="105" t="s">
        <v>662</v>
      </c>
    </row>
    <row r="53" spans="1:9" ht="11.25" customHeight="1">
      <c r="A53" s="43" t="s">
        <v>263</v>
      </c>
      <c r="B53" s="102" t="s">
        <v>112</v>
      </c>
      <c r="C53" s="43" t="s">
        <v>263</v>
      </c>
      <c r="E53" s="105" t="s">
        <v>458</v>
      </c>
      <c r="G53" s="105" t="s">
        <v>663</v>
      </c>
    </row>
    <row r="54" spans="1:9" ht="11.25" customHeight="1">
      <c r="A54" s="43" t="s">
        <v>264</v>
      </c>
      <c r="B54" s="102" t="s">
        <v>113</v>
      </c>
      <c r="C54" s="43" t="s">
        <v>264</v>
      </c>
      <c r="E54" s="105" t="s">
        <v>459</v>
      </c>
      <c r="G54" s="105" t="s">
        <v>664</v>
      </c>
    </row>
    <row r="55" spans="1:9" ht="11.25" customHeight="1">
      <c r="A55" s="43" t="s">
        <v>265</v>
      </c>
      <c r="B55" s="102" t="s">
        <v>114</v>
      </c>
      <c r="C55" s="43" t="s">
        <v>265</v>
      </c>
      <c r="E55" s="105" t="s">
        <v>460</v>
      </c>
      <c r="G55" s="105" t="s">
        <v>665</v>
      </c>
    </row>
    <row r="56" spans="1:9" ht="11.25" customHeight="1">
      <c r="A56" s="116" t="s">
        <v>1</v>
      </c>
      <c r="B56" s="117" t="s">
        <v>5</v>
      </c>
      <c r="C56" s="118" t="s">
        <v>3</v>
      </c>
      <c r="E56" s="105" t="s">
        <v>461</v>
      </c>
      <c r="G56" s="105" t="s">
        <v>634</v>
      </c>
    </row>
    <row r="57" spans="1:9" ht="11.25" customHeight="1">
      <c r="A57" s="43" t="s">
        <v>266</v>
      </c>
      <c r="B57" s="102" t="s">
        <v>115</v>
      </c>
      <c r="C57" s="43" t="s">
        <v>266</v>
      </c>
      <c r="E57" s="105" t="s">
        <v>462</v>
      </c>
      <c r="G57" s="105" t="s">
        <v>636</v>
      </c>
    </row>
    <row r="58" spans="1:9" ht="11.25" customHeight="1">
      <c r="A58" s="43" t="s">
        <v>267</v>
      </c>
      <c r="B58" s="102" t="s">
        <v>116</v>
      </c>
      <c r="C58" s="43" t="s">
        <v>267</v>
      </c>
      <c r="E58" s="105" t="s">
        <v>463</v>
      </c>
      <c r="G58" s="105" t="s">
        <v>666</v>
      </c>
    </row>
    <row r="59" spans="1:9" ht="11.25" customHeight="1">
      <c r="A59" s="43" t="s">
        <v>268</v>
      </c>
      <c r="B59" s="102" t="s">
        <v>117</v>
      </c>
      <c r="C59" s="43" t="s">
        <v>268</v>
      </c>
      <c r="E59" s="105" t="s">
        <v>464</v>
      </c>
      <c r="G59" s="105" t="s">
        <v>667</v>
      </c>
    </row>
    <row r="60" spans="1:9" ht="11.25" customHeight="1">
      <c r="A60" s="43" t="s">
        <v>269</v>
      </c>
      <c r="B60" s="102" t="s">
        <v>118</v>
      </c>
      <c r="C60" s="111" t="s">
        <v>119</v>
      </c>
      <c r="E60" s="105" t="s">
        <v>465</v>
      </c>
      <c r="G60" s="105" t="s">
        <v>635</v>
      </c>
    </row>
    <row r="61" spans="1:9" ht="11.25" customHeight="1">
      <c r="A61" s="43" t="s">
        <v>270</v>
      </c>
      <c r="B61" s="107" t="s">
        <v>120</v>
      </c>
      <c r="C61" s="43" t="s">
        <v>270</v>
      </c>
      <c r="E61" s="105" t="s">
        <v>466</v>
      </c>
      <c r="G61" s="105" t="s">
        <v>637</v>
      </c>
    </row>
    <row r="62" spans="1:9" ht="11.25" customHeight="1">
      <c r="A62" s="43" t="s">
        <v>271</v>
      </c>
      <c r="B62" s="102" t="s">
        <v>121</v>
      </c>
      <c r="C62" s="111" t="s">
        <v>122</v>
      </c>
      <c r="E62" s="105" t="s">
        <v>467</v>
      </c>
      <c r="G62" s="105" t="s">
        <v>668</v>
      </c>
    </row>
    <row r="63" spans="1:9" ht="11.25" customHeight="1">
      <c r="A63" s="43" t="s">
        <v>272</v>
      </c>
      <c r="B63" s="102" t="s">
        <v>123</v>
      </c>
      <c r="C63" s="43" t="s">
        <v>272</v>
      </c>
      <c r="E63" s="105" t="s">
        <v>649</v>
      </c>
      <c r="G63" s="105" t="s">
        <v>669</v>
      </c>
    </row>
    <row r="64" spans="1:9" ht="11.25" customHeight="1">
      <c r="A64" s="43" t="s">
        <v>273</v>
      </c>
      <c r="B64" s="102" t="s">
        <v>124</v>
      </c>
      <c r="C64" s="43" t="s">
        <v>273</v>
      </c>
      <c r="E64" s="105" t="s">
        <v>468</v>
      </c>
      <c r="G64" s="105" t="s">
        <v>631</v>
      </c>
    </row>
    <row r="65" spans="1:7" ht="11.25" customHeight="1">
      <c r="A65" s="43" t="s">
        <v>274</v>
      </c>
      <c r="B65" s="102" t="s">
        <v>125</v>
      </c>
      <c r="C65" s="43" t="s">
        <v>274</v>
      </c>
      <c r="E65" s="105" t="s">
        <v>469</v>
      </c>
      <c r="G65" s="105" t="s">
        <v>630</v>
      </c>
    </row>
    <row r="66" spans="1:7" ht="11.25" customHeight="1">
      <c r="A66" s="43" t="s">
        <v>275</v>
      </c>
      <c r="B66" s="102" t="s">
        <v>126</v>
      </c>
      <c r="C66" s="43" t="s">
        <v>275</v>
      </c>
      <c r="E66" s="105" t="s">
        <v>470</v>
      </c>
      <c r="G66" s="105" t="s">
        <v>632</v>
      </c>
    </row>
    <row r="67" spans="1:7" ht="11.25" customHeight="1">
      <c r="A67" s="43" t="s">
        <v>276</v>
      </c>
      <c r="B67" s="102" t="s">
        <v>127</v>
      </c>
      <c r="C67" s="43" t="s">
        <v>276</v>
      </c>
      <c r="E67" s="105" t="s">
        <v>471</v>
      </c>
      <c r="G67" s="105" t="s">
        <v>633</v>
      </c>
    </row>
    <row r="68" spans="1:7" ht="11.25" customHeight="1">
      <c r="A68" s="43" t="s">
        <v>277</v>
      </c>
      <c r="B68" s="102" t="s">
        <v>128</v>
      </c>
      <c r="C68" s="43" t="s">
        <v>277</v>
      </c>
      <c r="E68" s="105" t="s">
        <v>648</v>
      </c>
      <c r="G68" s="105" t="s">
        <v>670</v>
      </c>
    </row>
    <row r="69" spans="1:7" ht="11.25" customHeight="1">
      <c r="A69" s="43" t="s">
        <v>278</v>
      </c>
      <c r="B69" s="102" t="s">
        <v>129</v>
      </c>
      <c r="C69" s="43" t="s">
        <v>278</v>
      </c>
      <c r="E69" s="105" t="s">
        <v>472</v>
      </c>
      <c r="G69" s="105" t="s">
        <v>671</v>
      </c>
    </row>
    <row r="70" spans="1:7" ht="11.25" customHeight="1">
      <c r="A70" s="43" t="s">
        <v>279</v>
      </c>
      <c r="B70" s="102" t="s">
        <v>130</v>
      </c>
      <c r="C70" s="43" t="s">
        <v>279</v>
      </c>
      <c r="E70" s="105" t="s">
        <v>473</v>
      </c>
      <c r="G70" s="105" t="s">
        <v>672</v>
      </c>
    </row>
    <row r="71" spans="1:7" ht="11.25" customHeight="1">
      <c r="A71" s="43" t="s">
        <v>280</v>
      </c>
      <c r="B71" s="102" t="s">
        <v>131</v>
      </c>
      <c r="C71" s="43" t="s">
        <v>280</v>
      </c>
      <c r="E71" s="105" t="s">
        <v>474</v>
      </c>
      <c r="G71" s="105" t="s">
        <v>610</v>
      </c>
    </row>
    <row r="72" spans="1:7" ht="11.25" customHeight="1">
      <c r="A72" s="43" t="s">
        <v>281</v>
      </c>
      <c r="B72" s="102" t="s">
        <v>132</v>
      </c>
      <c r="C72" s="43" t="s">
        <v>281</v>
      </c>
      <c r="E72" s="105" t="s">
        <v>475</v>
      </c>
      <c r="G72" s="105" t="s">
        <v>608</v>
      </c>
    </row>
    <row r="73" spans="1:7" ht="11.25" customHeight="1">
      <c r="A73" s="43" t="s">
        <v>282</v>
      </c>
      <c r="B73" s="102" t="s">
        <v>133</v>
      </c>
      <c r="C73" s="43" t="s">
        <v>282</v>
      </c>
      <c r="E73" s="105" t="s">
        <v>647</v>
      </c>
      <c r="G73" s="105" t="s">
        <v>612</v>
      </c>
    </row>
    <row r="74" spans="1:7" ht="11.25" customHeight="1">
      <c r="A74" s="43" t="s">
        <v>283</v>
      </c>
      <c r="B74" s="102" t="s">
        <v>134</v>
      </c>
      <c r="C74" s="43" t="s">
        <v>283</v>
      </c>
      <c r="E74" s="105" t="s">
        <v>476</v>
      </c>
      <c r="G74" s="105" t="s">
        <v>611</v>
      </c>
    </row>
    <row r="75" spans="1:7" ht="11.25" customHeight="1">
      <c r="A75" s="43" t="s">
        <v>284</v>
      </c>
      <c r="B75" s="102" t="s">
        <v>135</v>
      </c>
      <c r="C75" s="43" t="s">
        <v>284</v>
      </c>
      <c r="E75" s="105" t="s">
        <v>477</v>
      </c>
      <c r="G75" s="105" t="s">
        <v>609</v>
      </c>
    </row>
    <row r="76" spans="1:7" ht="11.25" customHeight="1">
      <c r="A76" s="43" t="s">
        <v>285</v>
      </c>
      <c r="B76" s="102" t="s">
        <v>136</v>
      </c>
      <c r="C76" s="43" t="s">
        <v>285</v>
      </c>
      <c r="E76" s="105" t="s">
        <v>478</v>
      </c>
      <c r="G76" s="105" t="s">
        <v>613</v>
      </c>
    </row>
    <row r="77" spans="1:7" ht="11.25" customHeight="1">
      <c r="A77" s="43" t="s">
        <v>286</v>
      </c>
      <c r="B77" s="102" t="s">
        <v>137</v>
      </c>
      <c r="C77" s="111" t="s">
        <v>138</v>
      </c>
      <c r="E77" s="105" t="s">
        <v>479</v>
      </c>
      <c r="G77" s="105" t="s">
        <v>673</v>
      </c>
    </row>
    <row r="78" spans="1:7" ht="11.25" customHeight="1">
      <c r="A78" s="43" t="s">
        <v>287</v>
      </c>
      <c r="B78" s="102" t="s">
        <v>139</v>
      </c>
      <c r="C78" s="43" t="s">
        <v>287</v>
      </c>
      <c r="E78" s="105" t="s">
        <v>646</v>
      </c>
      <c r="G78" s="105" t="s">
        <v>674</v>
      </c>
    </row>
    <row r="79" spans="1:7" ht="11.25" customHeight="1">
      <c r="A79" s="43" t="s">
        <v>288</v>
      </c>
      <c r="B79" s="102" t="s">
        <v>140</v>
      </c>
      <c r="C79" s="43" t="s">
        <v>288</v>
      </c>
      <c r="E79" s="105" t="s">
        <v>480</v>
      </c>
      <c r="G79" s="105" t="s">
        <v>628</v>
      </c>
    </row>
    <row r="80" spans="1:7" ht="11.25" customHeight="1">
      <c r="A80" s="43" t="s">
        <v>289</v>
      </c>
      <c r="B80" s="102" t="s">
        <v>141</v>
      </c>
      <c r="C80" s="43" t="s">
        <v>289</v>
      </c>
      <c r="E80" s="105" t="s">
        <v>481</v>
      </c>
      <c r="G80" s="105" t="s">
        <v>629</v>
      </c>
    </row>
    <row r="81" spans="1:7" ht="11.25" customHeight="1">
      <c r="A81" s="43" t="s">
        <v>290</v>
      </c>
      <c r="B81" s="102" t="s">
        <v>142</v>
      </c>
      <c r="C81" s="43" t="s">
        <v>290</v>
      </c>
      <c r="E81" s="105" t="s">
        <v>482</v>
      </c>
      <c r="G81" s="105" t="s">
        <v>675</v>
      </c>
    </row>
    <row r="82" spans="1:7" ht="11.25" customHeight="1">
      <c r="A82" s="43" t="s">
        <v>291</v>
      </c>
      <c r="B82" s="102" t="s">
        <v>143</v>
      </c>
      <c r="C82" s="111" t="s">
        <v>144</v>
      </c>
      <c r="E82" s="105" t="s">
        <v>483</v>
      </c>
      <c r="G82" s="105" t="s">
        <v>627</v>
      </c>
    </row>
    <row r="83" spans="1:7" ht="11.25" customHeight="1">
      <c r="A83" s="43" t="s">
        <v>292</v>
      </c>
      <c r="B83" s="102" t="s">
        <v>145</v>
      </c>
      <c r="C83" s="111" t="s">
        <v>146</v>
      </c>
      <c r="E83" s="105" t="s">
        <v>645</v>
      </c>
    </row>
    <row r="84" spans="1:7" ht="11.25" customHeight="1">
      <c r="A84" s="43" t="s">
        <v>293</v>
      </c>
      <c r="B84" s="102" t="s">
        <v>147</v>
      </c>
      <c r="C84" s="43" t="s">
        <v>293</v>
      </c>
      <c r="E84" s="105" t="s">
        <v>484</v>
      </c>
    </row>
    <row r="85" spans="1:7" ht="11.25" customHeight="1">
      <c r="A85" s="43" t="s">
        <v>150</v>
      </c>
      <c r="B85" s="107" t="s">
        <v>148</v>
      </c>
      <c r="C85" s="43" t="s">
        <v>150</v>
      </c>
      <c r="E85" s="105" t="s">
        <v>485</v>
      </c>
    </row>
    <row r="86" spans="1:7" ht="11.25" customHeight="1">
      <c r="A86" s="43" t="s">
        <v>151</v>
      </c>
      <c r="B86" s="102" t="s">
        <v>149</v>
      </c>
      <c r="C86" s="43" t="s">
        <v>151</v>
      </c>
      <c r="E86" s="105" t="s">
        <v>486</v>
      </c>
    </row>
    <row r="87" spans="1:7" ht="11.25" customHeight="1">
      <c r="A87" s="97"/>
      <c r="B87" s="112"/>
      <c r="C87" s="113" t="s">
        <v>211</v>
      </c>
      <c r="E87" s="105" t="s">
        <v>487</v>
      </c>
    </row>
    <row r="88" spans="1:7" ht="11.25" customHeight="1">
      <c r="E88" s="105" t="s">
        <v>644</v>
      </c>
    </row>
    <row r="89" spans="1:7" ht="11.25" customHeight="1">
      <c r="E89" s="105" t="s">
        <v>488</v>
      </c>
    </row>
    <row r="90" spans="1:7" ht="11.25" customHeight="1">
      <c r="E90" s="105" t="s">
        <v>489</v>
      </c>
    </row>
    <row r="91" spans="1:7" ht="11.25" customHeight="1">
      <c r="E91" s="105" t="s">
        <v>490</v>
      </c>
    </row>
    <row r="92" spans="1:7" ht="11.25" customHeight="1">
      <c r="E92" s="105" t="s">
        <v>491</v>
      </c>
    </row>
    <row r="93" spans="1:7" ht="11.25" customHeight="1">
      <c r="E93" s="105" t="s">
        <v>643</v>
      </c>
    </row>
    <row r="94" spans="1:7" ht="11.25" customHeight="1">
      <c r="E94" s="105" t="s">
        <v>492</v>
      </c>
    </row>
    <row r="95" spans="1:7" ht="11.25" customHeight="1">
      <c r="E95" s="105" t="s">
        <v>493</v>
      </c>
    </row>
    <row r="96" spans="1:7" ht="11.25" customHeight="1">
      <c r="E96" s="105" t="s">
        <v>494</v>
      </c>
    </row>
    <row r="97" spans="5:5" ht="11.25" customHeight="1">
      <c r="E97" s="105" t="s">
        <v>495</v>
      </c>
    </row>
    <row r="98" spans="5:5" ht="11.25" customHeight="1">
      <c r="E98" s="105" t="s">
        <v>642</v>
      </c>
    </row>
    <row r="99" spans="5:5" ht="11.25" customHeight="1">
      <c r="E99" s="105" t="s">
        <v>496</v>
      </c>
    </row>
    <row r="100" spans="5:5" ht="11.25" customHeight="1">
      <c r="E100" s="105" t="s">
        <v>497</v>
      </c>
    </row>
    <row r="101" spans="5:5" ht="11.25" customHeight="1">
      <c r="E101" s="105" t="s">
        <v>498</v>
      </c>
    </row>
    <row r="102" spans="5:5" ht="11.25" customHeight="1">
      <c r="E102" s="105" t="s">
        <v>499</v>
      </c>
    </row>
    <row r="103" spans="5:5" ht="11.25" customHeight="1">
      <c r="E103" s="105" t="s">
        <v>641</v>
      </c>
    </row>
    <row r="104" spans="5:5" ht="11.25" customHeight="1">
      <c r="E104" s="105" t="s">
        <v>500</v>
      </c>
    </row>
    <row r="105" spans="5:5" ht="11.25" customHeight="1">
      <c r="E105" s="105" t="s">
        <v>501</v>
      </c>
    </row>
    <row r="106" spans="5:5" ht="11.25" customHeight="1">
      <c r="E106" s="105" t="s">
        <v>502</v>
      </c>
    </row>
    <row r="107" spans="5:5" ht="11.25" customHeight="1">
      <c r="E107" s="105" t="s">
        <v>503</v>
      </c>
    </row>
    <row r="108" spans="5:5" ht="11.25" customHeight="1">
      <c r="E108" s="105" t="s">
        <v>640</v>
      </c>
    </row>
    <row r="109" spans="5:5" ht="11.25" customHeight="1">
      <c r="E109" s="105" t="s">
        <v>504</v>
      </c>
    </row>
    <row r="110" spans="5:5" ht="11.25" customHeight="1">
      <c r="E110" s="105" t="s">
        <v>505</v>
      </c>
    </row>
    <row r="111" spans="5:5" ht="11.25" customHeight="1">
      <c r="E111" s="105" t="s">
        <v>506</v>
      </c>
    </row>
    <row r="112" spans="5:5" ht="11.25" customHeight="1">
      <c r="E112" s="105" t="s">
        <v>507</v>
      </c>
    </row>
    <row r="113" spans="5:5" ht="11.25" customHeight="1">
      <c r="E113" s="105" t="s">
        <v>639</v>
      </c>
    </row>
    <row r="114" spans="5:5" ht="11.25" customHeight="1">
      <c r="E114" s="105" t="s">
        <v>508</v>
      </c>
    </row>
    <row r="115" spans="5:5" ht="11.25" customHeight="1">
      <c r="E115" s="105" t="s">
        <v>509</v>
      </c>
    </row>
    <row r="116" spans="5:5" ht="11.25" customHeight="1">
      <c r="E116" s="105" t="s">
        <v>510</v>
      </c>
    </row>
    <row r="117" spans="5:5" ht="11.25" customHeight="1">
      <c r="E117" s="105" t="s">
        <v>511</v>
      </c>
    </row>
    <row r="118" spans="5:5" ht="11.25" customHeight="1">
      <c r="E118" s="105" t="s">
        <v>638</v>
      </c>
    </row>
    <row r="119" spans="5:5" ht="11.25" customHeight="1">
      <c r="E119" s="105" t="s">
        <v>512</v>
      </c>
    </row>
    <row r="120" spans="5:5" ht="11.25" customHeight="1">
      <c r="E120" s="105" t="s">
        <v>513</v>
      </c>
    </row>
    <row r="121" spans="5:5" ht="11.25" customHeight="1">
      <c r="E121" s="105" t="s">
        <v>514</v>
      </c>
    </row>
    <row r="122" spans="5:5" ht="11.25" customHeight="1">
      <c r="E122" s="105" t="s">
        <v>515</v>
      </c>
    </row>
    <row r="123" spans="5:5" ht="11.25" customHeight="1">
      <c r="E123" s="105" t="s">
        <v>516</v>
      </c>
    </row>
    <row r="124" spans="5:5" ht="11.25" customHeight="1">
      <c r="E124" s="105" t="s">
        <v>517</v>
      </c>
    </row>
    <row r="125" spans="5:5" ht="11.25" customHeight="1">
      <c r="E125" s="105" t="s">
        <v>518</v>
      </c>
    </row>
    <row r="126" spans="5:5" ht="11.25" customHeight="1">
      <c r="E126" s="105" t="s">
        <v>519</v>
      </c>
    </row>
    <row r="127" spans="5:5" ht="11.25" customHeight="1">
      <c r="E127" s="105" t="s">
        <v>520</v>
      </c>
    </row>
    <row r="128" spans="5:5" ht="11.25" customHeight="1">
      <c r="E128" s="105" t="s">
        <v>521</v>
      </c>
    </row>
    <row r="129" spans="5:5" ht="11.25" customHeight="1">
      <c r="E129" s="105" t="s">
        <v>522</v>
      </c>
    </row>
    <row r="130" spans="5:5" ht="11.25" customHeight="1">
      <c r="E130" s="105" t="s">
        <v>523</v>
      </c>
    </row>
    <row r="131" spans="5:5" ht="11.25" customHeight="1">
      <c r="E131" s="105" t="s">
        <v>524</v>
      </c>
    </row>
    <row r="132" spans="5:5" ht="11.25" customHeight="1">
      <c r="E132" s="105" t="s">
        <v>525</v>
      </c>
    </row>
    <row r="133" spans="5:5" ht="11.25" customHeight="1">
      <c r="E133" s="105" t="s">
        <v>526</v>
      </c>
    </row>
    <row r="134" spans="5:5" ht="11.25" customHeight="1">
      <c r="E134" s="105" t="s">
        <v>527</v>
      </c>
    </row>
    <row r="135" spans="5:5" ht="11.25" customHeight="1">
      <c r="E135" s="105" t="s">
        <v>528</v>
      </c>
    </row>
    <row r="136" spans="5:5" ht="11.25" customHeight="1">
      <c r="E136" s="105" t="s">
        <v>529</v>
      </c>
    </row>
    <row r="137" spans="5:5" ht="11.25" customHeight="1">
      <c r="E137" s="105" t="s">
        <v>530</v>
      </c>
    </row>
    <row r="138" spans="5:5" ht="11.25" customHeight="1">
      <c r="E138" s="105" t="s">
        <v>531</v>
      </c>
    </row>
    <row r="141" spans="5:5" ht="11.25" customHeight="1">
      <c r="E141" s="104" t="s">
        <v>405</v>
      </c>
    </row>
    <row r="142" spans="5:5" ht="11.25" customHeight="1">
      <c r="E142" s="167" t="s">
        <v>403</v>
      </c>
    </row>
    <row r="143" spans="5:5" ht="11.25" customHeight="1">
      <c r="E143" s="167" t="s">
        <v>404</v>
      </c>
    </row>
    <row r="144" spans="5:5" ht="11.25" customHeight="1">
      <c r="E144" s="167" t="s">
        <v>580</v>
      </c>
    </row>
    <row r="145" spans="5:5" ht="11.25" customHeight="1">
      <c r="E145" s="167" t="s">
        <v>581</v>
      </c>
    </row>
    <row r="148" spans="5:5" ht="11.25" customHeight="1">
      <c r="E148" s="104" t="s">
        <v>532</v>
      </c>
    </row>
    <row r="149" spans="5:5" ht="11.25" customHeight="1">
      <c r="E149" s="105" t="s">
        <v>455</v>
      </c>
    </row>
    <row r="150" spans="5:5" ht="11.25" customHeight="1">
      <c r="E150" s="105" t="s">
        <v>448</v>
      </c>
    </row>
    <row r="151" spans="5:5" ht="11.25" customHeight="1">
      <c r="E151" s="105" t="s">
        <v>449</v>
      </c>
    </row>
    <row r="152" spans="5:5" ht="11.25" customHeight="1">
      <c r="E152" s="105" t="s">
        <v>450</v>
      </c>
    </row>
    <row r="153" spans="5:5" ht="11.25" customHeight="1">
      <c r="E153" s="105" t="s">
        <v>452</v>
      </c>
    </row>
    <row r="154" spans="5:5" ht="11.25" customHeight="1">
      <c r="E154" s="105" t="s">
        <v>451</v>
      </c>
    </row>
    <row r="155" spans="5:5" ht="11.25" customHeight="1">
      <c r="E155" s="105" t="s">
        <v>536</v>
      </c>
    </row>
    <row r="156" spans="5:5" ht="11.25" customHeight="1">
      <c r="E156" s="105" t="s">
        <v>537</v>
      </c>
    </row>
    <row r="157" spans="5:5" ht="11.25" customHeight="1">
      <c r="E157" s="105" t="s">
        <v>538</v>
      </c>
    </row>
    <row r="158" spans="5:5" ht="11.25" customHeight="1">
      <c r="E158" s="105" t="s">
        <v>539</v>
      </c>
    </row>
    <row r="159" spans="5:5" ht="11.25" customHeight="1">
      <c r="E159" s="105" t="s">
        <v>540</v>
      </c>
    </row>
    <row r="160" spans="5:5" ht="11.25" customHeight="1">
      <c r="E160" s="105" t="s">
        <v>541</v>
      </c>
    </row>
    <row r="161" spans="5:5" ht="11.25" customHeight="1">
      <c r="E161" s="105" t="s">
        <v>542</v>
      </c>
    </row>
  </sheetData>
  <sheetProtection formatColumns="0" formatRows="0"/>
  <phoneticPr fontId="3" type="noConversion"/>
  <dataValidations disablePrompts="1" count="1">
    <dataValidation type="list" allowBlank="1" showInputMessage="1" showErrorMessage="1" sqref="S3" xr:uid="{00000000-0002-0000-0200-000000000000}">
      <formula1>"MD5,OBFUSCATION"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43"/>
    <col min="27" max="36" width="9.140625" style="49"/>
    <col min="37" max="16384" width="9.140625" style="43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7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IHLCommandBa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4"/>
  </cols>
  <sheetData/>
  <sheetProtection formatColumns="0" formatRows="0"/>
  <dataConsolidate leftLabels="1" link="1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X_LIST_ORG">
    <tabColor indexed="47"/>
  </sheetPr>
  <dimension ref="A1:Q581"/>
  <sheetViews>
    <sheetView zoomScaleNormal="100" workbookViewId="0"/>
  </sheetViews>
  <sheetFormatPr defaultRowHeight="11.25"/>
  <cols>
    <col min="1" max="16384" width="9.140625" style="63"/>
  </cols>
  <sheetData>
    <row r="1" spans="1:17">
      <c r="A1" s="63" t="s">
        <v>19</v>
      </c>
      <c r="B1" s="63" t="s">
        <v>310</v>
      </c>
      <c r="C1" s="63" t="s">
        <v>302</v>
      </c>
      <c r="D1" s="63" t="s">
        <v>303</v>
      </c>
      <c r="E1" s="63" t="s">
        <v>304</v>
      </c>
      <c r="F1" s="63" t="s">
        <v>153</v>
      </c>
      <c r="G1" s="63" t="s">
        <v>154</v>
      </c>
      <c r="H1" s="63" t="s">
        <v>155</v>
      </c>
      <c r="I1" s="63" t="s">
        <v>157</v>
      </c>
      <c r="J1" s="63" t="s">
        <v>156</v>
      </c>
      <c r="K1" s="63" t="s">
        <v>445</v>
      </c>
      <c r="L1" s="63" t="s">
        <v>446</v>
      </c>
      <c r="M1" s="63" t="s">
        <v>448</v>
      </c>
      <c r="N1" s="63" t="s">
        <v>449</v>
      </c>
      <c r="O1" s="63" t="s">
        <v>450</v>
      </c>
      <c r="P1" s="63" t="s">
        <v>451</v>
      </c>
      <c r="Q1" s="63" t="s">
        <v>452</v>
      </c>
    </row>
    <row r="2" spans="1:17">
      <c r="A2" s="63" t="s">
        <v>689</v>
      </c>
      <c r="B2" s="63" t="s">
        <v>357</v>
      </c>
      <c r="C2" s="63" t="s">
        <v>690</v>
      </c>
      <c r="D2" s="63" t="s">
        <v>691</v>
      </c>
      <c r="E2" s="63" t="s">
        <v>692</v>
      </c>
      <c r="F2" s="63" t="s">
        <v>693</v>
      </c>
      <c r="G2" s="63" t="s">
        <v>694</v>
      </c>
      <c r="H2" s="63" t="s">
        <v>695</v>
      </c>
      <c r="I2" s="63" t="s">
        <v>544</v>
      </c>
      <c r="K2" s="63" t="s">
        <v>696</v>
      </c>
      <c r="L2" s="63" t="s">
        <v>255</v>
      </c>
      <c r="M2" s="63" t="s">
        <v>697</v>
      </c>
      <c r="N2" s="63" t="s">
        <v>698</v>
      </c>
      <c r="O2" s="63" t="s">
        <v>699</v>
      </c>
      <c r="P2" s="63" t="s">
        <v>700</v>
      </c>
      <c r="Q2" s="63" t="s">
        <v>701</v>
      </c>
    </row>
    <row r="3" spans="1:17">
      <c r="A3" s="63" t="s">
        <v>702</v>
      </c>
      <c r="B3" s="63" t="s">
        <v>359</v>
      </c>
      <c r="C3" s="63" t="s">
        <v>690</v>
      </c>
      <c r="D3" s="63" t="s">
        <v>703</v>
      </c>
      <c r="E3" s="63" t="s">
        <v>704</v>
      </c>
      <c r="F3" s="63" t="s">
        <v>705</v>
      </c>
      <c r="G3" s="63" t="s">
        <v>694</v>
      </c>
      <c r="H3" s="63" t="s">
        <v>706</v>
      </c>
      <c r="I3" s="63" t="s">
        <v>544</v>
      </c>
      <c r="K3" s="63" t="s">
        <v>696</v>
      </c>
      <c r="L3" s="63" t="s">
        <v>255</v>
      </c>
      <c r="M3" s="63" t="s">
        <v>707</v>
      </c>
      <c r="N3" s="63" t="s">
        <v>708</v>
      </c>
      <c r="O3" s="63" t="s">
        <v>699</v>
      </c>
      <c r="P3" s="63" t="s">
        <v>700</v>
      </c>
      <c r="Q3" s="63" t="s">
        <v>701</v>
      </c>
    </row>
    <row r="4" spans="1:17">
      <c r="A4" s="63" t="s">
        <v>709</v>
      </c>
      <c r="B4" s="63" t="s">
        <v>362</v>
      </c>
      <c r="C4" s="63" t="s">
        <v>690</v>
      </c>
      <c r="D4" s="63" t="s">
        <v>703</v>
      </c>
      <c r="E4" s="63" t="s">
        <v>704</v>
      </c>
      <c r="F4" s="63" t="s">
        <v>710</v>
      </c>
      <c r="G4" s="63" t="s">
        <v>711</v>
      </c>
      <c r="H4" s="63" t="s">
        <v>712</v>
      </c>
      <c r="I4" s="63" t="s">
        <v>544</v>
      </c>
      <c r="K4" s="63" t="s">
        <v>696</v>
      </c>
      <c r="L4" s="63" t="s">
        <v>255</v>
      </c>
      <c r="M4" s="63" t="s">
        <v>707</v>
      </c>
      <c r="N4" s="63" t="s">
        <v>713</v>
      </c>
      <c r="O4" s="63" t="s">
        <v>714</v>
      </c>
      <c r="P4" s="63" t="s">
        <v>700</v>
      </c>
      <c r="Q4" s="63" t="s">
        <v>701</v>
      </c>
    </row>
    <row r="5" spans="1:17">
      <c r="A5" s="63" t="s">
        <v>715</v>
      </c>
      <c r="B5" s="63" t="s">
        <v>363</v>
      </c>
      <c r="C5" s="63" t="s">
        <v>690</v>
      </c>
      <c r="D5" s="63" t="s">
        <v>716</v>
      </c>
      <c r="E5" s="63" t="s">
        <v>717</v>
      </c>
      <c r="F5" s="63" t="s">
        <v>718</v>
      </c>
      <c r="G5" s="63" t="s">
        <v>694</v>
      </c>
      <c r="H5" s="63" t="s">
        <v>719</v>
      </c>
      <c r="I5" s="63" t="s">
        <v>544</v>
      </c>
      <c r="K5" s="63" t="s">
        <v>696</v>
      </c>
      <c r="L5" s="63" t="s">
        <v>255</v>
      </c>
      <c r="M5" s="63" t="s">
        <v>720</v>
      </c>
      <c r="N5" s="63" t="s">
        <v>721</v>
      </c>
      <c r="O5" s="63" t="s">
        <v>699</v>
      </c>
      <c r="P5" s="63" t="s">
        <v>700</v>
      </c>
      <c r="Q5" s="63" t="s">
        <v>701</v>
      </c>
    </row>
    <row r="6" spans="1:17">
      <c r="A6" s="63" t="s">
        <v>722</v>
      </c>
      <c r="B6" s="63" t="s">
        <v>364</v>
      </c>
      <c r="C6" s="63" t="s">
        <v>690</v>
      </c>
      <c r="D6" s="63" t="s">
        <v>723</v>
      </c>
      <c r="E6" s="63" t="s">
        <v>724</v>
      </c>
      <c r="F6" s="63" t="s">
        <v>725</v>
      </c>
      <c r="G6" s="63" t="s">
        <v>694</v>
      </c>
      <c r="H6" s="63" t="s">
        <v>726</v>
      </c>
      <c r="I6" s="63" t="s">
        <v>544</v>
      </c>
      <c r="K6" s="63" t="s">
        <v>696</v>
      </c>
      <c r="L6" s="63" t="s">
        <v>255</v>
      </c>
      <c r="M6" s="63" t="s">
        <v>727</v>
      </c>
      <c r="N6" s="63" t="s">
        <v>728</v>
      </c>
      <c r="O6" s="63" t="s">
        <v>699</v>
      </c>
      <c r="P6" s="63" t="s">
        <v>700</v>
      </c>
      <c r="Q6" s="63" t="s">
        <v>701</v>
      </c>
    </row>
    <row r="7" spans="1:17">
      <c r="A7" s="63" t="s">
        <v>729</v>
      </c>
      <c r="B7" s="63" t="s">
        <v>365</v>
      </c>
      <c r="C7" s="63" t="s">
        <v>690</v>
      </c>
      <c r="D7" s="63" t="s">
        <v>723</v>
      </c>
      <c r="E7" s="63" t="s">
        <v>724</v>
      </c>
      <c r="F7" s="63" t="s">
        <v>730</v>
      </c>
      <c r="G7" s="63" t="s">
        <v>694</v>
      </c>
      <c r="H7" s="63" t="s">
        <v>731</v>
      </c>
      <c r="I7" s="63" t="s">
        <v>544</v>
      </c>
      <c r="K7" s="63" t="s">
        <v>696</v>
      </c>
      <c r="L7" s="63" t="s">
        <v>255</v>
      </c>
      <c r="M7" s="63" t="s">
        <v>727</v>
      </c>
      <c r="N7" s="63" t="s">
        <v>732</v>
      </c>
      <c r="O7" s="63" t="s">
        <v>699</v>
      </c>
      <c r="P7" s="63" t="s">
        <v>700</v>
      </c>
      <c r="Q7" s="63" t="s">
        <v>701</v>
      </c>
    </row>
    <row r="8" spans="1:17">
      <c r="A8" s="63" t="s">
        <v>733</v>
      </c>
      <c r="B8" s="63" t="s">
        <v>734</v>
      </c>
      <c r="C8" s="63" t="s">
        <v>690</v>
      </c>
      <c r="D8" s="63" t="s">
        <v>735</v>
      </c>
      <c r="E8" s="63" t="s">
        <v>736</v>
      </c>
      <c r="F8" s="63" t="s">
        <v>737</v>
      </c>
      <c r="G8" s="63" t="s">
        <v>738</v>
      </c>
      <c r="H8" s="63" t="s">
        <v>739</v>
      </c>
      <c r="I8" s="63" t="s">
        <v>544</v>
      </c>
      <c r="K8" s="63" t="s">
        <v>696</v>
      </c>
      <c r="L8" s="63" t="s">
        <v>255</v>
      </c>
      <c r="M8" s="63" t="s">
        <v>740</v>
      </c>
      <c r="N8" s="63" t="s">
        <v>741</v>
      </c>
      <c r="O8" s="63" t="s">
        <v>742</v>
      </c>
      <c r="P8" s="63" t="s">
        <v>700</v>
      </c>
      <c r="Q8" s="63" t="s">
        <v>701</v>
      </c>
    </row>
    <row r="9" spans="1:17">
      <c r="A9" s="63" t="s">
        <v>743</v>
      </c>
      <c r="B9" s="63" t="s">
        <v>744</v>
      </c>
      <c r="C9" s="63" t="s">
        <v>690</v>
      </c>
      <c r="D9" s="63" t="s">
        <v>745</v>
      </c>
      <c r="E9" s="63" t="s">
        <v>746</v>
      </c>
      <c r="F9" s="63" t="s">
        <v>747</v>
      </c>
      <c r="G9" s="63" t="s">
        <v>694</v>
      </c>
      <c r="H9" s="63" t="s">
        <v>748</v>
      </c>
      <c r="I9" s="63" t="s">
        <v>544</v>
      </c>
      <c r="K9" s="63" t="s">
        <v>696</v>
      </c>
      <c r="L9" s="63" t="s">
        <v>255</v>
      </c>
      <c r="M9" s="63" t="s">
        <v>749</v>
      </c>
      <c r="N9" s="63" t="s">
        <v>750</v>
      </c>
      <c r="O9" s="63" t="s">
        <v>699</v>
      </c>
      <c r="P9" s="63" t="s">
        <v>700</v>
      </c>
      <c r="Q9" s="63" t="s">
        <v>701</v>
      </c>
    </row>
    <row r="10" spans="1:17">
      <c r="A10" s="63" t="s">
        <v>751</v>
      </c>
      <c r="B10" s="63" t="s">
        <v>752</v>
      </c>
      <c r="C10" s="63" t="s">
        <v>690</v>
      </c>
      <c r="D10" s="63" t="s">
        <v>745</v>
      </c>
      <c r="E10" s="63" t="s">
        <v>746</v>
      </c>
      <c r="F10" s="63" t="s">
        <v>753</v>
      </c>
      <c r="G10" s="63" t="s">
        <v>694</v>
      </c>
      <c r="H10" s="63" t="s">
        <v>754</v>
      </c>
      <c r="I10" s="63" t="s">
        <v>544</v>
      </c>
      <c r="K10" s="63" t="s">
        <v>696</v>
      </c>
      <c r="L10" s="63" t="s">
        <v>255</v>
      </c>
      <c r="M10" s="63" t="s">
        <v>749</v>
      </c>
      <c r="N10" s="63" t="s">
        <v>755</v>
      </c>
      <c r="O10" s="63" t="s">
        <v>699</v>
      </c>
      <c r="P10" s="63" t="s">
        <v>700</v>
      </c>
      <c r="Q10" s="63" t="s">
        <v>701</v>
      </c>
    </row>
    <row r="11" spans="1:17">
      <c r="A11" s="63" t="s">
        <v>756</v>
      </c>
      <c r="B11" s="63" t="s">
        <v>757</v>
      </c>
      <c r="C11" s="63" t="s">
        <v>690</v>
      </c>
      <c r="D11" s="63" t="s">
        <v>758</v>
      </c>
      <c r="E11" s="63" t="s">
        <v>759</v>
      </c>
      <c r="F11" s="63" t="s">
        <v>760</v>
      </c>
      <c r="G11" s="63" t="s">
        <v>694</v>
      </c>
      <c r="H11" s="63" t="s">
        <v>761</v>
      </c>
      <c r="I11" s="63" t="s">
        <v>544</v>
      </c>
      <c r="K11" s="63" t="s">
        <v>696</v>
      </c>
      <c r="L11" s="63" t="s">
        <v>255</v>
      </c>
      <c r="M11" s="63" t="s">
        <v>762</v>
      </c>
      <c r="N11" s="63" t="s">
        <v>763</v>
      </c>
      <c r="O11" s="63" t="s">
        <v>699</v>
      </c>
      <c r="P11" s="63" t="s">
        <v>700</v>
      </c>
      <c r="Q11" s="63" t="s">
        <v>701</v>
      </c>
    </row>
    <row r="12" spans="1:17">
      <c r="A12" s="63" t="s">
        <v>764</v>
      </c>
      <c r="B12" s="63" t="s">
        <v>765</v>
      </c>
      <c r="C12" s="63" t="s">
        <v>690</v>
      </c>
      <c r="D12" s="63" t="s">
        <v>766</v>
      </c>
      <c r="E12" s="63" t="s">
        <v>767</v>
      </c>
      <c r="F12" s="63" t="s">
        <v>768</v>
      </c>
      <c r="G12" s="63" t="s">
        <v>694</v>
      </c>
      <c r="H12" s="63" t="s">
        <v>769</v>
      </c>
      <c r="I12" s="63" t="s">
        <v>544</v>
      </c>
      <c r="K12" s="63" t="s">
        <v>696</v>
      </c>
      <c r="L12" s="63" t="s">
        <v>255</v>
      </c>
      <c r="M12" s="63" t="s">
        <v>770</v>
      </c>
      <c r="N12" s="63" t="s">
        <v>771</v>
      </c>
      <c r="O12" s="63" t="s">
        <v>699</v>
      </c>
      <c r="P12" s="63" t="s">
        <v>700</v>
      </c>
      <c r="Q12" s="63" t="s">
        <v>701</v>
      </c>
    </row>
    <row r="13" spans="1:17">
      <c r="A13" s="63" t="s">
        <v>772</v>
      </c>
      <c r="B13" s="63" t="s">
        <v>773</v>
      </c>
      <c r="C13" s="63" t="s">
        <v>690</v>
      </c>
      <c r="D13" s="63" t="s">
        <v>774</v>
      </c>
      <c r="E13" s="63" t="s">
        <v>775</v>
      </c>
      <c r="F13" s="63" t="s">
        <v>776</v>
      </c>
      <c r="G13" s="63" t="s">
        <v>694</v>
      </c>
      <c r="H13" s="63" t="s">
        <v>777</v>
      </c>
      <c r="I13" s="63" t="s">
        <v>544</v>
      </c>
      <c r="K13" s="63" t="s">
        <v>696</v>
      </c>
      <c r="L13" s="63" t="s">
        <v>255</v>
      </c>
      <c r="M13" s="63" t="s">
        <v>778</v>
      </c>
      <c r="N13" s="63" t="s">
        <v>779</v>
      </c>
      <c r="O13" s="63" t="s">
        <v>699</v>
      </c>
      <c r="P13" s="63" t="s">
        <v>700</v>
      </c>
      <c r="Q13" s="63" t="s">
        <v>701</v>
      </c>
    </row>
    <row r="14" spans="1:17">
      <c r="A14" s="63" t="s">
        <v>780</v>
      </c>
      <c r="B14" s="63" t="s">
        <v>781</v>
      </c>
      <c r="C14" s="63" t="s">
        <v>782</v>
      </c>
      <c r="D14" s="63" t="s">
        <v>783</v>
      </c>
      <c r="E14" s="63" t="s">
        <v>784</v>
      </c>
      <c r="F14" s="63" t="s">
        <v>785</v>
      </c>
      <c r="G14" s="63" t="s">
        <v>786</v>
      </c>
      <c r="H14" s="63" t="s">
        <v>787</v>
      </c>
      <c r="I14" s="63" t="s">
        <v>544</v>
      </c>
      <c r="K14" s="63" t="s">
        <v>696</v>
      </c>
      <c r="L14" s="63" t="s">
        <v>255</v>
      </c>
      <c r="M14" s="63" t="s">
        <v>788</v>
      </c>
      <c r="N14" s="63" t="s">
        <v>789</v>
      </c>
      <c r="O14" s="63" t="s">
        <v>790</v>
      </c>
      <c r="P14" s="63" t="s">
        <v>700</v>
      </c>
      <c r="Q14" s="63" t="s">
        <v>701</v>
      </c>
    </row>
    <row r="15" spans="1:17">
      <c r="A15" s="63" t="s">
        <v>791</v>
      </c>
      <c r="B15" s="63" t="s">
        <v>792</v>
      </c>
      <c r="C15" s="63" t="s">
        <v>782</v>
      </c>
      <c r="D15" s="63" t="s">
        <v>783</v>
      </c>
      <c r="E15" s="63" t="s">
        <v>784</v>
      </c>
      <c r="F15" s="63" t="s">
        <v>793</v>
      </c>
      <c r="G15" s="63" t="s">
        <v>794</v>
      </c>
      <c r="H15" s="63" t="s">
        <v>795</v>
      </c>
      <c r="I15" s="63" t="s">
        <v>544</v>
      </c>
      <c r="K15" s="63" t="s">
        <v>696</v>
      </c>
      <c r="L15" s="63" t="s">
        <v>255</v>
      </c>
      <c r="M15" s="63" t="s">
        <v>788</v>
      </c>
      <c r="N15" s="63" t="s">
        <v>796</v>
      </c>
      <c r="O15" s="63" t="s">
        <v>797</v>
      </c>
      <c r="P15" s="63" t="s">
        <v>700</v>
      </c>
      <c r="Q15" s="63" t="s">
        <v>701</v>
      </c>
    </row>
    <row r="16" spans="1:17">
      <c r="A16" s="63" t="s">
        <v>798</v>
      </c>
      <c r="B16" s="63" t="s">
        <v>799</v>
      </c>
      <c r="C16" s="63" t="s">
        <v>782</v>
      </c>
      <c r="D16" s="63" t="s">
        <v>783</v>
      </c>
      <c r="E16" s="63" t="s">
        <v>784</v>
      </c>
      <c r="F16" s="63" t="s">
        <v>800</v>
      </c>
      <c r="G16" s="63" t="s">
        <v>801</v>
      </c>
      <c r="H16" s="63" t="s">
        <v>802</v>
      </c>
      <c r="I16" s="63" t="s">
        <v>544</v>
      </c>
      <c r="K16" s="63" t="s">
        <v>696</v>
      </c>
      <c r="L16" s="63" t="s">
        <v>255</v>
      </c>
      <c r="M16" s="63" t="s">
        <v>788</v>
      </c>
      <c r="N16" s="63" t="s">
        <v>803</v>
      </c>
      <c r="O16" s="63" t="s">
        <v>804</v>
      </c>
      <c r="P16" s="63" t="s">
        <v>700</v>
      </c>
      <c r="Q16" s="63" t="s">
        <v>701</v>
      </c>
    </row>
    <row r="17" spans="1:17">
      <c r="A17" s="63" t="s">
        <v>805</v>
      </c>
      <c r="B17" s="63" t="s">
        <v>806</v>
      </c>
      <c r="C17" s="63" t="s">
        <v>782</v>
      </c>
      <c r="D17" s="63" t="s">
        <v>783</v>
      </c>
      <c r="E17" s="63" t="s">
        <v>784</v>
      </c>
      <c r="F17" s="63" t="s">
        <v>807</v>
      </c>
      <c r="G17" s="63" t="s">
        <v>808</v>
      </c>
      <c r="H17" s="63" t="s">
        <v>809</v>
      </c>
      <c r="I17" s="63" t="s">
        <v>544</v>
      </c>
      <c r="K17" s="63" t="s">
        <v>696</v>
      </c>
      <c r="L17" s="63" t="s">
        <v>255</v>
      </c>
      <c r="M17" s="63" t="s">
        <v>788</v>
      </c>
      <c r="N17" s="63" t="s">
        <v>810</v>
      </c>
      <c r="O17" s="63" t="s">
        <v>811</v>
      </c>
      <c r="P17" s="63" t="s">
        <v>700</v>
      </c>
      <c r="Q17" s="63" t="s">
        <v>701</v>
      </c>
    </row>
    <row r="18" spans="1:17">
      <c r="A18" s="63" t="s">
        <v>812</v>
      </c>
      <c r="B18" s="63" t="s">
        <v>813</v>
      </c>
      <c r="C18" s="63" t="s">
        <v>782</v>
      </c>
      <c r="D18" s="63" t="s">
        <v>783</v>
      </c>
      <c r="E18" s="63" t="s">
        <v>784</v>
      </c>
      <c r="F18" s="63" t="s">
        <v>814</v>
      </c>
      <c r="G18" s="63" t="s">
        <v>801</v>
      </c>
      <c r="H18" s="63" t="s">
        <v>815</v>
      </c>
      <c r="I18" s="63" t="s">
        <v>544</v>
      </c>
      <c r="K18" s="63" t="s">
        <v>696</v>
      </c>
      <c r="L18" s="63" t="s">
        <v>255</v>
      </c>
      <c r="M18" s="63" t="s">
        <v>788</v>
      </c>
      <c r="N18" s="63" t="s">
        <v>816</v>
      </c>
      <c r="O18" s="63" t="s">
        <v>804</v>
      </c>
      <c r="P18" s="63" t="s">
        <v>700</v>
      </c>
      <c r="Q18" s="63" t="s">
        <v>701</v>
      </c>
    </row>
    <row r="19" spans="1:17">
      <c r="A19" s="63" t="s">
        <v>817</v>
      </c>
      <c r="B19" s="63" t="s">
        <v>818</v>
      </c>
      <c r="C19" s="63" t="s">
        <v>782</v>
      </c>
      <c r="D19" s="63" t="s">
        <v>819</v>
      </c>
      <c r="E19" s="63" t="s">
        <v>820</v>
      </c>
      <c r="F19" s="63" t="s">
        <v>821</v>
      </c>
      <c r="G19" s="63" t="s">
        <v>801</v>
      </c>
      <c r="H19" s="63" t="s">
        <v>822</v>
      </c>
      <c r="I19" s="63" t="s">
        <v>544</v>
      </c>
      <c r="K19" s="63" t="s">
        <v>696</v>
      </c>
      <c r="L19" s="63" t="s">
        <v>255</v>
      </c>
      <c r="M19" s="63" t="s">
        <v>823</v>
      </c>
      <c r="N19" s="63" t="s">
        <v>824</v>
      </c>
      <c r="O19" s="63" t="s">
        <v>804</v>
      </c>
      <c r="P19" s="63" t="s">
        <v>700</v>
      </c>
      <c r="Q19" s="63" t="s">
        <v>701</v>
      </c>
    </row>
    <row r="20" spans="1:17">
      <c r="A20" s="63" t="s">
        <v>825</v>
      </c>
      <c r="B20" s="63" t="s">
        <v>826</v>
      </c>
      <c r="C20" s="63" t="s">
        <v>782</v>
      </c>
      <c r="D20" s="63" t="s">
        <v>827</v>
      </c>
      <c r="E20" s="63" t="s">
        <v>828</v>
      </c>
      <c r="F20" s="63" t="s">
        <v>829</v>
      </c>
      <c r="G20" s="63" t="s">
        <v>801</v>
      </c>
      <c r="H20" s="63" t="s">
        <v>830</v>
      </c>
      <c r="I20" s="63" t="s">
        <v>544</v>
      </c>
      <c r="K20" s="63" t="s">
        <v>696</v>
      </c>
      <c r="L20" s="63" t="s">
        <v>255</v>
      </c>
      <c r="M20" s="63" t="s">
        <v>831</v>
      </c>
      <c r="N20" s="63" t="s">
        <v>832</v>
      </c>
      <c r="O20" s="63" t="s">
        <v>804</v>
      </c>
      <c r="P20" s="63" t="s">
        <v>700</v>
      </c>
      <c r="Q20" s="63" t="s">
        <v>701</v>
      </c>
    </row>
    <row r="21" spans="1:17">
      <c r="A21" s="63" t="s">
        <v>833</v>
      </c>
      <c r="B21" s="63" t="s">
        <v>834</v>
      </c>
      <c r="C21" s="63" t="s">
        <v>782</v>
      </c>
      <c r="D21" s="63" t="s">
        <v>835</v>
      </c>
      <c r="E21" s="63" t="s">
        <v>836</v>
      </c>
      <c r="F21" s="63" t="s">
        <v>837</v>
      </c>
      <c r="G21" s="63" t="s">
        <v>801</v>
      </c>
      <c r="H21" s="63" t="s">
        <v>838</v>
      </c>
      <c r="I21" s="63" t="s">
        <v>544</v>
      </c>
      <c r="K21" s="63" t="s">
        <v>696</v>
      </c>
      <c r="L21" s="63" t="s">
        <v>255</v>
      </c>
      <c r="M21" s="63" t="s">
        <v>839</v>
      </c>
      <c r="N21" s="63" t="s">
        <v>840</v>
      </c>
      <c r="O21" s="63" t="s">
        <v>804</v>
      </c>
      <c r="P21" s="63" t="s">
        <v>700</v>
      </c>
      <c r="Q21" s="63" t="s">
        <v>701</v>
      </c>
    </row>
    <row r="22" spans="1:17">
      <c r="A22" s="63" t="s">
        <v>841</v>
      </c>
      <c r="B22" s="63" t="s">
        <v>842</v>
      </c>
      <c r="C22" s="63" t="s">
        <v>782</v>
      </c>
      <c r="D22" s="63" t="s">
        <v>843</v>
      </c>
      <c r="E22" s="63" t="s">
        <v>844</v>
      </c>
      <c r="F22" s="63" t="s">
        <v>845</v>
      </c>
      <c r="G22" s="63" t="s">
        <v>801</v>
      </c>
      <c r="H22" s="63" t="s">
        <v>846</v>
      </c>
      <c r="I22" s="63" t="s">
        <v>544</v>
      </c>
      <c r="K22" s="63" t="s">
        <v>696</v>
      </c>
      <c r="L22" s="63" t="s">
        <v>255</v>
      </c>
      <c r="M22" s="63" t="s">
        <v>847</v>
      </c>
      <c r="N22" s="63" t="s">
        <v>848</v>
      </c>
      <c r="O22" s="63" t="s">
        <v>804</v>
      </c>
      <c r="P22" s="63" t="s">
        <v>700</v>
      </c>
      <c r="Q22" s="63" t="s">
        <v>701</v>
      </c>
    </row>
    <row r="23" spans="1:17">
      <c r="A23" s="63" t="s">
        <v>849</v>
      </c>
      <c r="B23" s="63" t="s">
        <v>850</v>
      </c>
      <c r="C23" s="63" t="s">
        <v>782</v>
      </c>
      <c r="D23" s="63" t="s">
        <v>851</v>
      </c>
      <c r="E23" s="63" t="s">
        <v>852</v>
      </c>
      <c r="F23" s="63" t="s">
        <v>853</v>
      </c>
      <c r="G23" s="63" t="s">
        <v>801</v>
      </c>
      <c r="H23" s="63" t="s">
        <v>854</v>
      </c>
      <c r="I23" s="63" t="s">
        <v>544</v>
      </c>
      <c r="K23" s="63" t="s">
        <v>696</v>
      </c>
      <c r="L23" s="63" t="s">
        <v>255</v>
      </c>
      <c r="M23" s="63" t="s">
        <v>855</v>
      </c>
      <c r="N23" s="63" t="s">
        <v>856</v>
      </c>
      <c r="O23" s="63" t="s">
        <v>804</v>
      </c>
      <c r="P23" s="63" t="s">
        <v>700</v>
      </c>
      <c r="Q23" s="63" t="s">
        <v>701</v>
      </c>
    </row>
    <row r="24" spans="1:17">
      <c r="A24" s="63" t="s">
        <v>857</v>
      </c>
      <c r="B24" s="63" t="s">
        <v>858</v>
      </c>
      <c r="C24" s="63" t="s">
        <v>782</v>
      </c>
      <c r="D24" s="63" t="s">
        <v>859</v>
      </c>
      <c r="E24" s="63" t="s">
        <v>860</v>
      </c>
      <c r="F24" s="63" t="s">
        <v>861</v>
      </c>
      <c r="G24" s="63" t="s">
        <v>801</v>
      </c>
      <c r="H24" s="63" t="s">
        <v>862</v>
      </c>
      <c r="I24" s="63" t="s">
        <v>544</v>
      </c>
      <c r="K24" s="63" t="s">
        <v>696</v>
      </c>
      <c r="L24" s="63" t="s">
        <v>255</v>
      </c>
      <c r="M24" s="63" t="s">
        <v>863</v>
      </c>
      <c r="N24" s="63" t="s">
        <v>864</v>
      </c>
      <c r="O24" s="63" t="s">
        <v>804</v>
      </c>
      <c r="P24" s="63" t="s">
        <v>700</v>
      </c>
      <c r="Q24" s="63" t="s">
        <v>701</v>
      </c>
    </row>
    <row r="25" spans="1:17">
      <c r="A25" s="63" t="s">
        <v>865</v>
      </c>
      <c r="B25" s="63" t="s">
        <v>866</v>
      </c>
      <c r="C25" s="63" t="s">
        <v>782</v>
      </c>
      <c r="D25" s="63" t="s">
        <v>867</v>
      </c>
      <c r="E25" s="63" t="s">
        <v>868</v>
      </c>
      <c r="F25" s="63" t="s">
        <v>869</v>
      </c>
      <c r="G25" s="63" t="s">
        <v>801</v>
      </c>
      <c r="H25" s="63" t="s">
        <v>870</v>
      </c>
      <c r="I25" s="63" t="s">
        <v>544</v>
      </c>
      <c r="K25" s="63" t="s">
        <v>696</v>
      </c>
      <c r="L25" s="63" t="s">
        <v>255</v>
      </c>
      <c r="M25" s="63" t="s">
        <v>871</v>
      </c>
      <c r="N25" s="63" t="s">
        <v>872</v>
      </c>
      <c r="O25" s="63" t="s">
        <v>804</v>
      </c>
      <c r="P25" s="63" t="s">
        <v>700</v>
      </c>
      <c r="Q25" s="63" t="s">
        <v>701</v>
      </c>
    </row>
    <row r="26" spans="1:17">
      <c r="A26" s="63" t="s">
        <v>873</v>
      </c>
      <c r="B26" s="63" t="s">
        <v>874</v>
      </c>
      <c r="C26" s="63" t="s">
        <v>782</v>
      </c>
      <c r="D26" s="63" t="s">
        <v>875</v>
      </c>
      <c r="E26" s="63" t="s">
        <v>876</v>
      </c>
      <c r="F26" s="63" t="s">
        <v>877</v>
      </c>
      <c r="G26" s="63" t="s">
        <v>801</v>
      </c>
      <c r="H26" s="63" t="s">
        <v>878</v>
      </c>
      <c r="I26" s="63" t="s">
        <v>544</v>
      </c>
      <c r="K26" s="63" t="s">
        <v>696</v>
      </c>
      <c r="L26" s="63" t="s">
        <v>255</v>
      </c>
      <c r="M26" s="63" t="s">
        <v>879</v>
      </c>
      <c r="N26" s="63" t="s">
        <v>880</v>
      </c>
      <c r="O26" s="63" t="s">
        <v>804</v>
      </c>
      <c r="P26" s="63" t="s">
        <v>700</v>
      </c>
      <c r="Q26" s="63" t="s">
        <v>701</v>
      </c>
    </row>
    <row r="27" spans="1:17">
      <c r="A27" s="63" t="s">
        <v>881</v>
      </c>
      <c r="B27" s="63" t="s">
        <v>882</v>
      </c>
      <c r="C27" s="63" t="s">
        <v>782</v>
      </c>
      <c r="D27" s="63" t="s">
        <v>875</v>
      </c>
      <c r="E27" s="63" t="s">
        <v>876</v>
      </c>
      <c r="F27" s="63" t="s">
        <v>883</v>
      </c>
      <c r="G27" s="63" t="s">
        <v>801</v>
      </c>
      <c r="H27" s="63" t="s">
        <v>884</v>
      </c>
      <c r="I27" s="63" t="s">
        <v>544</v>
      </c>
      <c r="K27" s="63" t="s">
        <v>696</v>
      </c>
      <c r="L27" s="63" t="s">
        <v>255</v>
      </c>
      <c r="M27" s="63" t="s">
        <v>879</v>
      </c>
      <c r="N27" s="63" t="s">
        <v>885</v>
      </c>
      <c r="O27" s="63" t="s">
        <v>804</v>
      </c>
      <c r="P27" s="63" t="s">
        <v>700</v>
      </c>
      <c r="Q27" s="63" t="s">
        <v>701</v>
      </c>
    </row>
    <row r="28" spans="1:17">
      <c r="A28" s="63" t="s">
        <v>886</v>
      </c>
      <c r="B28" s="63" t="s">
        <v>887</v>
      </c>
      <c r="C28" s="63" t="s">
        <v>782</v>
      </c>
      <c r="D28" s="63" t="s">
        <v>888</v>
      </c>
      <c r="E28" s="63" t="s">
        <v>889</v>
      </c>
      <c r="F28" s="63" t="s">
        <v>890</v>
      </c>
      <c r="G28" s="63" t="s">
        <v>801</v>
      </c>
      <c r="H28" s="63" t="s">
        <v>891</v>
      </c>
      <c r="I28" s="63" t="s">
        <v>544</v>
      </c>
      <c r="K28" s="63" t="s">
        <v>696</v>
      </c>
      <c r="L28" s="63" t="s">
        <v>255</v>
      </c>
      <c r="M28" s="63" t="s">
        <v>892</v>
      </c>
      <c r="N28" s="63" t="s">
        <v>893</v>
      </c>
      <c r="O28" s="63" t="s">
        <v>804</v>
      </c>
      <c r="P28" s="63" t="s">
        <v>700</v>
      </c>
      <c r="Q28" s="63" t="s">
        <v>701</v>
      </c>
    </row>
    <row r="29" spans="1:17">
      <c r="A29" s="63" t="s">
        <v>894</v>
      </c>
      <c r="B29" s="63" t="s">
        <v>895</v>
      </c>
      <c r="C29" s="63" t="s">
        <v>782</v>
      </c>
      <c r="D29" s="63" t="s">
        <v>896</v>
      </c>
      <c r="E29" s="63" t="s">
        <v>897</v>
      </c>
      <c r="F29" s="63" t="s">
        <v>898</v>
      </c>
      <c r="G29" s="63" t="s">
        <v>801</v>
      </c>
      <c r="H29" s="63" t="s">
        <v>899</v>
      </c>
      <c r="I29" s="63" t="s">
        <v>544</v>
      </c>
      <c r="K29" s="63" t="s">
        <v>696</v>
      </c>
      <c r="L29" s="63" t="s">
        <v>255</v>
      </c>
      <c r="M29" s="63" t="s">
        <v>900</v>
      </c>
      <c r="N29" s="63" t="s">
        <v>901</v>
      </c>
      <c r="O29" s="63" t="s">
        <v>804</v>
      </c>
      <c r="P29" s="63" t="s">
        <v>700</v>
      </c>
      <c r="Q29" s="63" t="s">
        <v>701</v>
      </c>
    </row>
    <row r="30" spans="1:17">
      <c r="A30" s="63" t="s">
        <v>902</v>
      </c>
      <c r="B30" s="63" t="s">
        <v>903</v>
      </c>
      <c r="C30" s="63" t="s">
        <v>782</v>
      </c>
      <c r="D30" s="63" t="s">
        <v>904</v>
      </c>
      <c r="E30" s="63" t="s">
        <v>905</v>
      </c>
      <c r="F30" s="63" t="s">
        <v>906</v>
      </c>
      <c r="G30" s="63" t="s">
        <v>801</v>
      </c>
      <c r="H30" s="63" t="s">
        <v>907</v>
      </c>
      <c r="I30" s="63" t="s">
        <v>544</v>
      </c>
      <c r="K30" s="63" t="s">
        <v>696</v>
      </c>
      <c r="L30" s="63" t="s">
        <v>255</v>
      </c>
      <c r="M30" s="63" t="s">
        <v>908</v>
      </c>
      <c r="N30" s="63" t="s">
        <v>909</v>
      </c>
      <c r="O30" s="63" t="s">
        <v>804</v>
      </c>
      <c r="P30" s="63" t="s">
        <v>700</v>
      </c>
      <c r="Q30" s="63" t="s">
        <v>701</v>
      </c>
    </row>
    <row r="31" spans="1:17">
      <c r="A31" s="63" t="s">
        <v>910</v>
      </c>
      <c r="B31" s="63" t="s">
        <v>911</v>
      </c>
      <c r="C31" s="63" t="s">
        <v>912</v>
      </c>
      <c r="D31" s="63" t="s">
        <v>913</v>
      </c>
      <c r="E31" s="63" t="s">
        <v>914</v>
      </c>
      <c r="F31" s="63" t="s">
        <v>915</v>
      </c>
      <c r="G31" s="63" t="s">
        <v>916</v>
      </c>
      <c r="H31" s="63" t="s">
        <v>917</v>
      </c>
      <c r="I31" s="63" t="s">
        <v>544</v>
      </c>
      <c r="K31" s="63" t="s">
        <v>696</v>
      </c>
      <c r="L31" s="63" t="s">
        <v>255</v>
      </c>
      <c r="M31" s="63" t="s">
        <v>918</v>
      </c>
      <c r="N31" s="63" t="s">
        <v>919</v>
      </c>
      <c r="O31" s="63" t="s">
        <v>920</v>
      </c>
      <c r="P31" s="63" t="s">
        <v>700</v>
      </c>
      <c r="Q31" s="63" t="s">
        <v>701</v>
      </c>
    </row>
    <row r="32" spans="1:17">
      <c r="A32" s="63" t="s">
        <v>921</v>
      </c>
      <c r="B32" s="63" t="s">
        <v>922</v>
      </c>
      <c r="C32" s="63" t="s">
        <v>912</v>
      </c>
      <c r="D32" s="63" t="s">
        <v>923</v>
      </c>
      <c r="E32" s="63" t="s">
        <v>924</v>
      </c>
      <c r="F32" s="63" t="s">
        <v>925</v>
      </c>
      <c r="G32" s="63" t="s">
        <v>916</v>
      </c>
      <c r="H32" s="63" t="s">
        <v>926</v>
      </c>
      <c r="I32" s="63" t="s">
        <v>544</v>
      </c>
      <c r="K32" s="63" t="s">
        <v>696</v>
      </c>
      <c r="L32" s="63" t="s">
        <v>255</v>
      </c>
      <c r="M32" s="63" t="s">
        <v>927</v>
      </c>
      <c r="N32" s="63" t="s">
        <v>928</v>
      </c>
      <c r="O32" s="63" t="s">
        <v>920</v>
      </c>
      <c r="P32" s="63" t="s">
        <v>700</v>
      </c>
      <c r="Q32" s="63" t="s">
        <v>701</v>
      </c>
    </row>
    <row r="33" spans="1:17">
      <c r="A33" s="63" t="s">
        <v>929</v>
      </c>
      <c r="B33" s="63" t="s">
        <v>930</v>
      </c>
      <c r="C33" s="63" t="s">
        <v>912</v>
      </c>
      <c r="D33" s="63" t="s">
        <v>931</v>
      </c>
      <c r="E33" s="63" t="s">
        <v>932</v>
      </c>
      <c r="F33" s="63" t="s">
        <v>933</v>
      </c>
      <c r="G33" s="63" t="s">
        <v>916</v>
      </c>
      <c r="H33" s="63" t="s">
        <v>934</v>
      </c>
      <c r="I33" s="63" t="s">
        <v>544</v>
      </c>
      <c r="K33" s="63" t="s">
        <v>696</v>
      </c>
      <c r="L33" s="63" t="s">
        <v>255</v>
      </c>
      <c r="M33" s="63" t="s">
        <v>935</v>
      </c>
      <c r="N33" s="63" t="s">
        <v>936</v>
      </c>
      <c r="O33" s="63" t="s">
        <v>920</v>
      </c>
      <c r="P33" s="63" t="s">
        <v>700</v>
      </c>
      <c r="Q33" s="63" t="s">
        <v>701</v>
      </c>
    </row>
    <row r="34" spans="1:17">
      <c r="A34" s="63" t="s">
        <v>937</v>
      </c>
      <c r="B34" s="63" t="s">
        <v>938</v>
      </c>
      <c r="C34" s="63" t="s">
        <v>912</v>
      </c>
      <c r="D34" s="63" t="s">
        <v>939</v>
      </c>
      <c r="E34" s="63" t="s">
        <v>940</v>
      </c>
      <c r="F34" s="63" t="s">
        <v>941</v>
      </c>
      <c r="G34" s="63" t="s">
        <v>916</v>
      </c>
      <c r="H34" s="63" t="s">
        <v>942</v>
      </c>
      <c r="I34" s="63" t="s">
        <v>544</v>
      </c>
      <c r="K34" s="63" t="s">
        <v>696</v>
      </c>
      <c r="L34" s="63" t="s">
        <v>256</v>
      </c>
      <c r="M34" s="63" t="s">
        <v>943</v>
      </c>
      <c r="N34" s="63" t="s">
        <v>944</v>
      </c>
      <c r="O34" s="63" t="s">
        <v>920</v>
      </c>
      <c r="P34" s="63" t="s">
        <v>700</v>
      </c>
      <c r="Q34" s="63" t="s">
        <v>701</v>
      </c>
    </row>
    <row r="35" spans="1:17">
      <c r="A35" s="63" t="s">
        <v>945</v>
      </c>
      <c r="B35" s="63" t="s">
        <v>946</v>
      </c>
      <c r="C35" s="63" t="s">
        <v>912</v>
      </c>
      <c r="D35" s="63" t="s">
        <v>947</v>
      </c>
      <c r="E35" s="63" t="s">
        <v>948</v>
      </c>
      <c r="F35" s="63" t="s">
        <v>949</v>
      </c>
      <c r="G35" s="63" t="s">
        <v>916</v>
      </c>
      <c r="H35" s="63" t="s">
        <v>950</v>
      </c>
      <c r="I35" s="63" t="s">
        <v>544</v>
      </c>
      <c r="K35" s="63" t="s">
        <v>696</v>
      </c>
      <c r="L35" s="63" t="s">
        <v>255</v>
      </c>
      <c r="M35" s="63" t="s">
        <v>951</v>
      </c>
      <c r="N35" s="63" t="s">
        <v>952</v>
      </c>
      <c r="O35" s="63" t="s">
        <v>920</v>
      </c>
      <c r="P35" s="63" t="s">
        <v>700</v>
      </c>
      <c r="Q35" s="63" t="s">
        <v>701</v>
      </c>
    </row>
    <row r="36" spans="1:17">
      <c r="A36" s="63" t="s">
        <v>953</v>
      </c>
      <c r="B36" s="63" t="s">
        <v>954</v>
      </c>
      <c r="C36" s="63" t="s">
        <v>912</v>
      </c>
      <c r="D36" s="63" t="s">
        <v>955</v>
      </c>
      <c r="E36" s="63" t="s">
        <v>956</v>
      </c>
      <c r="F36" s="63" t="s">
        <v>957</v>
      </c>
      <c r="G36" s="63" t="s">
        <v>958</v>
      </c>
      <c r="H36" s="63" t="s">
        <v>959</v>
      </c>
      <c r="I36" s="63" t="s">
        <v>544</v>
      </c>
      <c r="K36" s="63" t="s">
        <v>696</v>
      </c>
      <c r="L36" s="63" t="s">
        <v>255</v>
      </c>
      <c r="M36" s="63" t="s">
        <v>960</v>
      </c>
      <c r="N36" s="63" t="s">
        <v>961</v>
      </c>
      <c r="O36" s="63" t="s">
        <v>962</v>
      </c>
      <c r="P36" s="63" t="s">
        <v>700</v>
      </c>
      <c r="Q36" s="63" t="s">
        <v>701</v>
      </c>
    </row>
    <row r="37" spans="1:17">
      <c r="A37" s="63" t="s">
        <v>963</v>
      </c>
      <c r="B37" s="63" t="s">
        <v>964</v>
      </c>
      <c r="C37" s="63" t="s">
        <v>912</v>
      </c>
      <c r="D37" s="63" t="s">
        <v>955</v>
      </c>
      <c r="E37" s="63" t="s">
        <v>956</v>
      </c>
      <c r="F37" s="63" t="s">
        <v>965</v>
      </c>
      <c r="G37" s="63" t="s">
        <v>916</v>
      </c>
      <c r="H37" s="63" t="s">
        <v>966</v>
      </c>
      <c r="I37" s="63" t="s">
        <v>544</v>
      </c>
      <c r="K37" s="63" t="s">
        <v>696</v>
      </c>
      <c r="L37" s="63" t="s">
        <v>255</v>
      </c>
      <c r="M37" s="63" t="s">
        <v>960</v>
      </c>
      <c r="N37" s="63" t="s">
        <v>967</v>
      </c>
      <c r="O37" s="63" t="s">
        <v>920</v>
      </c>
      <c r="P37" s="63" t="s">
        <v>700</v>
      </c>
      <c r="Q37" s="63" t="s">
        <v>701</v>
      </c>
    </row>
    <row r="38" spans="1:17">
      <c r="A38" s="63" t="s">
        <v>968</v>
      </c>
      <c r="B38" s="63" t="s">
        <v>969</v>
      </c>
      <c r="C38" s="63" t="s">
        <v>912</v>
      </c>
      <c r="D38" s="63" t="s">
        <v>955</v>
      </c>
      <c r="E38" s="63" t="s">
        <v>956</v>
      </c>
      <c r="F38" s="63" t="s">
        <v>970</v>
      </c>
      <c r="G38" s="63" t="s">
        <v>916</v>
      </c>
      <c r="H38" s="63" t="s">
        <v>971</v>
      </c>
      <c r="I38" s="63" t="s">
        <v>544</v>
      </c>
      <c r="K38" s="63" t="s">
        <v>696</v>
      </c>
      <c r="L38" s="63" t="s">
        <v>255</v>
      </c>
      <c r="M38" s="63" t="s">
        <v>960</v>
      </c>
      <c r="N38" s="63" t="s">
        <v>972</v>
      </c>
      <c r="O38" s="63" t="s">
        <v>920</v>
      </c>
      <c r="P38" s="63" t="s">
        <v>700</v>
      </c>
      <c r="Q38" s="63" t="s">
        <v>701</v>
      </c>
    </row>
    <row r="39" spans="1:17">
      <c r="A39" s="63" t="s">
        <v>973</v>
      </c>
      <c r="B39" s="63" t="s">
        <v>974</v>
      </c>
      <c r="C39" s="63" t="s">
        <v>912</v>
      </c>
      <c r="D39" s="63" t="s">
        <v>955</v>
      </c>
      <c r="E39" s="63" t="s">
        <v>956</v>
      </c>
      <c r="F39" s="63" t="s">
        <v>975</v>
      </c>
      <c r="G39" s="63" t="s">
        <v>916</v>
      </c>
      <c r="H39" s="63" t="s">
        <v>976</v>
      </c>
      <c r="I39" s="63" t="s">
        <v>544</v>
      </c>
      <c r="K39" s="63" t="s">
        <v>696</v>
      </c>
      <c r="L39" s="63" t="s">
        <v>255</v>
      </c>
      <c r="M39" s="63" t="s">
        <v>960</v>
      </c>
      <c r="N39" s="63" t="s">
        <v>977</v>
      </c>
      <c r="O39" s="63" t="s">
        <v>920</v>
      </c>
      <c r="P39" s="63" t="s">
        <v>700</v>
      </c>
      <c r="Q39" s="63" t="s">
        <v>701</v>
      </c>
    </row>
    <row r="40" spans="1:17">
      <c r="A40" s="63" t="s">
        <v>978</v>
      </c>
      <c r="B40" s="63" t="s">
        <v>979</v>
      </c>
      <c r="C40" s="63" t="s">
        <v>912</v>
      </c>
      <c r="D40" s="63" t="s">
        <v>955</v>
      </c>
      <c r="E40" s="63" t="s">
        <v>956</v>
      </c>
      <c r="F40" s="63" t="s">
        <v>980</v>
      </c>
      <c r="G40" s="63" t="s">
        <v>916</v>
      </c>
      <c r="H40" s="63" t="s">
        <v>981</v>
      </c>
      <c r="I40" s="63" t="s">
        <v>544</v>
      </c>
      <c r="K40" s="63" t="s">
        <v>696</v>
      </c>
      <c r="L40" s="63" t="s">
        <v>255</v>
      </c>
      <c r="M40" s="63" t="s">
        <v>960</v>
      </c>
      <c r="N40" s="63" t="s">
        <v>982</v>
      </c>
      <c r="O40" s="63" t="s">
        <v>920</v>
      </c>
      <c r="P40" s="63" t="s">
        <v>700</v>
      </c>
      <c r="Q40" s="63" t="s">
        <v>701</v>
      </c>
    </row>
    <row r="41" spans="1:17">
      <c r="A41" s="63" t="s">
        <v>983</v>
      </c>
      <c r="B41" s="63" t="s">
        <v>984</v>
      </c>
      <c r="C41" s="63" t="s">
        <v>912</v>
      </c>
      <c r="D41" s="63" t="s">
        <v>955</v>
      </c>
      <c r="E41" s="63" t="s">
        <v>956</v>
      </c>
      <c r="F41" s="63" t="s">
        <v>985</v>
      </c>
      <c r="G41" s="63" t="s">
        <v>738</v>
      </c>
      <c r="H41" s="63" t="s">
        <v>986</v>
      </c>
      <c r="I41" s="63" t="s">
        <v>545</v>
      </c>
      <c r="K41" s="63" t="s">
        <v>696</v>
      </c>
      <c r="L41" s="63" t="s">
        <v>255</v>
      </c>
      <c r="M41" s="63" t="s">
        <v>960</v>
      </c>
      <c r="N41" s="63" t="s">
        <v>987</v>
      </c>
      <c r="O41" s="63" t="s">
        <v>742</v>
      </c>
      <c r="P41" s="63" t="s">
        <v>988</v>
      </c>
      <c r="Q41" s="63" t="s">
        <v>701</v>
      </c>
    </row>
    <row r="42" spans="1:17">
      <c r="A42" s="63" t="s">
        <v>989</v>
      </c>
      <c r="B42" s="63" t="s">
        <v>990</v>
      </c>
      <c r="C42" s="63" t="s">
        <v>912</v>
      </c>
      <c r="D42" s="63" t="s">
        <v>991</v>
      </c>
      <c r="E42" s="63" t="s">
        <v>992</v>
      </c>
      <c r="F42" s="63" t="s">
        <v>993</v>
      </c>
      <c r="G42" s="63" t="s">
        <v>916</v>
      </c>
      <c r="H42" s="63" t="s">
        <v>994</v>
      </c>
      <c r="I42" s="63" t="s">
        <v>544</v>
      </c>
      <c r="K42" s="63" t="s">
        <v>696</v>
      </c>
      <c r="L42" s="63" t="s">
        <v>255</v>
      </c>
      <c r="M42" s="63" t="s">
        <v>995</v>
      </c>
      <c r="N42" s="63" t="s">
        <v>996</v>
      </c>
      <c r="O42" s="63" t="s">
        <v>920</v>
      </c>
      <c r="P42" s="63" t="s">
        <v>700</v>
      </c>
      <c r="Q42" s="63" t="s">
        <v>701</v>
      </c>
    </row>
    <row r="43" spans="1:17">
      <c r="A43" s="63" t="s">
        <v>997</v>
      </c>
      <c r="B43" s="63" t="s">
        <v>998</v>
      </c>
      <c r="C43" s="63" t="s">
        <v>912</v>
      </c>
      <c r="D43" s="63" t="s">
        <v>999</v>
      </c>
      <c r="E43" s="63" t="s">
        <v>1000</v>
      </c>
      <c r="F43" s="63" t="s">
        <v>1001</v>
      </c>
      <c r="G43" s="63" t="s">
        <v>916</v>
      </c>
      <c r="H43" s="63" t="s">
        <v>1002</v>
      </c>
      <c r="I43" s="63" t="s">
        <v>544</v>
      </c>
      <c r="K43" s="63" t="s">
        <v>696</v>
      </c>
      <c r="L43" s="63" t="s">
        <v>255</v>
      </c>
      <c r="M43" s="63" t="s">
        <v>1003</v>
      </c>
      <c r="N43" s="63" t="s">
        <v>1004</v>
      </c>
      <c r="O43" s="63" t="s">
        <v>920</v>
      </c>
      <c r="P43" s="63" t="s">
        <v>700</v>
      </c>
      <c r="Q43" s="63" t="s">
        <v>701</v>
      </c>
    </row>
    <row r="44" spans="1:17">
      <c r="A44" s="63" t="s">
        <v>1005</v>
      </c>
      <c r="B44" s="63" t="s">
        <v>1006</v>
      </c>
      <c r="C44" s="63" t="s">
        <v>912</v>
      </c>
      <c r="D44" s="63" t="s">
        <v>1007</v>
      </c>
      <c r="E44" s="63" t="s">
        <v>1008</v>
      </c>
      <c r="F44" s="63" t="s">
        <v>1009</v>
      </c>
      <c r="G44" s="63" t="s">
        <v>916</v>
      </c>
      <c r="H44" s="63" t="s">
        <v>1010</v>
      </c>
      <c r="I44" s="63" t="s">
        <v>544</v>
      </c>
      <c r="K44" s="63" t="s">
        <v>696</v>
      </c>
      <c r="L44" s="63" t="s">
        <v>255</v>
      </c>
      <c r="M44" s="63" t="s">
        <v>1011</v>
      </c>
      <c r="N44" s="63" t="s">
        <v>1012</v>
      </c>
      <c r="O44" s="63" t="s">
        <v>920</v>
      </c>
      <c r="P44" s="63" t="s">
        <v>700</v>
      </c>
      <c r="Q44" s="63" t="s">
        <v>701</v>
      </c>
    </row>
    <row r="45" spans="1:17">
      <c r="A45" s="63" t="s">
        <v>1013</v>
      </c>
      <c r="B45" s="63" t="s">
        <v>1014</v>
      </c>
      <c r="C45" s="63" t="s">
        <v>912</v>
      </c>
      <c r="D45" s="63" t="s">
        <v>1015</v>
      </c>
      <c r="E45" s="63" t="s">
        <v>1016</v>
      </c>
      <c r="F45" s="63" t="s">
        <v>1017</v>
      </c>
      <c r="G45" s="63" t="s">
        <v>916</v>
      </c>
      <c r="H45" s="63" t="s">
        <v>1018</v>
      </c>
      <c r="I45" s="63" t="s">
        <v>544</v>
      </c>
      <c r="K45" s="63" t="s">
        <v>696</v>
      </c>
      <c r="L45" s="63" t="s">
        <v>255</v>
      </c>
      <c r="M45" s="63" t="s">
        <v>1019</v>
      </c>
      <c r="N45" s="63" t="s">
        <v>1020</v>
      </c>
      <c r="O45" s="63" t="s">
        <v>920</v>
      </c>
      <c r="P45" s="63" t="s">
        <v>700</v>
      </c>
      <c r="Q45" s="63" t="s">
        <v>701</v>
      </c>
    </row>
    <row r="46" spans="1:17">
      <c r="A46" s="63" t="s">
        <v>1021</v>
      </c>
      <c r="B46" s="63" t="s">
        <v>1022</v>
      </c>
      <c r="C46" s="63" t="s">
        <v>912</v>
      </c>
      <c r="D46" s="63" t="s">
        <v>1023</v>
      </c>
      <c r="E46" s="63" t="s">
        <v>1024</v>
      </c>
      <c r="F46" s="63" t="s">
        <v>1025</v>
      </c>
      <c r="G46" s="63" t="s">
        <v>916</v>
      </c>
      <c r="H46" s="63" t="s">
        <v>1026</v>
      </c>
      <c r="I46" s="63" t="s">
        <v>544</v>
      </c>
      <c r="K46" s="63" t="s">
        <v>696</v>
      </c>
      <c r="L46" s="63" t="s">
        <v>256</v>
      </c>
      <c r="M46" s="63" t="s">
        <v>1027</v>
      </c>
      <c r="N46" s="63" t="s">
        <v>1028</v>
      </c>
      <c r="O46" s="63" t="s">
        <v>920</v>
      </c>
      <c r="P46" s="63" t="s">
        <v>700</v>
      </c>
      <c r="Q46" s="63" t="s">
        <v>701</v>
      </c>
    </row>
    <row r="47" spans="1:17">
      <c r="A47" s="63" t="s">
        <v>1029</v>
      </c>
      <c r="B47" s="63" t="s">
        <v>1030</v>
      </c>
      <c r="C47" s="63" t="s">
        <v>912</v>
      </c>
      <c r="D47" s="63" t="s">
        <v>1031</v>
      </c>
      <c r="E47" s="63" t="s">
        <v>1032</v>
      </c>
      <c r="F47" s="63" t="s">
        <v>1033</v>
      </c>
      <c r="G47" s="63" t="s">
        <v>916</v>
      </c>
      <c r="H47" s="63" t="s">
        <v>1034</v>
      </c>
      <c r="I47" s="63" t="s">
        <v>544</v>
      </c>
      <c r="K47" s="63" t="s">
        <v>696</v>
      </c>
      <c r="L47" s="63" t="s">
        <v>256</v>
      </c>
      <c r="M47" s="63" t="s">
        <v>1035</v>
      </c>
      <c r="N47" s="63" t="s">
        <v>1036</v>
      </c>
      <c r="O47" s="63" t="s">
        <v>920</v>
      </c>
      <c r="P47" s="63" t="s">
        <v>700</v>
      </c>
      <c r="Q47" s="63" t="s">
        <v>701</v>
      </c>
    </row>
    <row r="48" spans="1:17">
      <c r="A48" s="63" t="s">
        <v>1037</v>
      </c>
      <c r="B48" s="63" t="s">
        <v>1038</v>
      </c>
      <c r="C48" s="63" t="s">
        <v>912</v>
      </c>
      <c r="D48" s="63" t="s">
        <v>1039</v>
      </c>
      <c r="E48" s="63" t="s">
        <v>1040</v>
      </c>
      <c r="F48" s="63" t="s">
        <v>1041</v>
      </c>
      <c r="G48" s="63" t="s">
        <v>916</v>
      </c>
      <c r="H48" s="63" t="s">
        <v>1042</v>
      </c>
      <c r="I48" s="63" t="s">
        <v>544</v>
      </c>
      <c r="K48" s="63" t="s">
        <v>696</v>
      </c>
      <c r="L48" s="63" t="s">
        <v>256</v>
      </c>
      <c r="M48" s="63" t="s">
        <v>1043</v>
      </c>
      <c r="N48" s="63" t="s">
        <v>1044</v>
      </c>
      <c r="O48" s="63" t="s">
        <v>920</v>
      </c>
      <c r="P48" s="63" t="s">
        <v>700</v>
      </c>
      <c r="Q48" s="63" t="s">
        <v>701</v>
      </c>
    </row>
    <row r="49" spans="1:17">
      <c r="A49" s="63" t="s">
        <v>1045</v>
      </c>
      <c r="B49" s="63" t="s">
        <v>1046</v>
      </c>
      <c r="C49" s="63" t="s">
        <v>912</v>
      </c>
      <c r="D49" s="63" t="s">
        <v>1047</v>
      </c>
      <c r="E49" s="63" t="s">
        <v>1048</v>
      </c>
      <c r="F49" s="63" t="s">
        <v>1049</v>
      </c>
      <c r="G49" s="63" t="s">
        <v>916</v>
      </c>
      <c r="H49" s="63" t="s">
        <v>1050</v>
      </c>
      <c r="I49" s="63" t="s">
        <v>544</v>
      </c>
      <c r="K49" s="63" t="s">
        <v>696</v>
      </c>
      <c r="L49" s="63" t="s">
        <v>256</v>
      </c>
      <c r="M49" s="63" t="s">
        <v>1051</v>
      </c>
      <c r="N49" s="63" t="s">
        <v>1052</v>
      </c>
      <c r="O49" s="63" t="s">
        <v>920</v>
      </c>
      <c r="P49" s="63" t="s">
        <v>700</v>
      </c>
      <c r="Q49" s="63" t="s">
        <v>701</v>
      </c>
    </row>
    <row r="50" spans="1:17">
      <c r="A50" s="63" t="s">
        <v>1053</v>
      </c>
      <c r="B50" s="63" t="s">
        <v>1054</v>
      </c>
      <c r="C50" s="63" t="s">
        <v>912</v>
      </c>
      <c r="D50" s="63" t="s">
        <v>1055</v>
      </c>
      <c r="E50" s="63" t="s">
        <v>1056</v>
      </c>
      <c r="F50" s="63" t="s">
        <v>1057</v>
      </c>
      <c r="G50" s="63" t="s">
        <v>916</v>
      </c>
      <c r="H50" s="63" t="s">
        <v>1058</v>
      </c>
      <c r="I50" s="63" t="s">
        <v>544</v>
      </c>
      <c r="K50" s="63" t="s">
        <v>696</v>
      </c>
      <c r="L50" s="63" t="s">
        <v>255</v>
      </c>
      <c r="M50" s="63" t="s">
        <v>1059</v>
      </c>
      <c r="N50" s="63" t="s">
        <v>1060</v>
      </c>
      <c r="O50" s="63" t="s">
        <v>920</v>
      </c>
      <c r="P50" s="63" t="s">
        <v>700</v>
      </c>
      <c r="Q50" s="63" t="s">
        <v>701</v>
      </c>
    </row>
    <row r="51" spans="1:17">
      <c r="A51" s="63" t="s">
        <v>1061</v>
      </c>
      <c r="B51" s="63" t="s">
        <v>679</v>
      </c>
      <c r="C51" s="63" t="s">
        <v>1062</v>
      </c>
      <c r="D51" s="63" t="s">
        <v>1063</v>
      </c>
      <c r="E51" s="63" t="s">
        <v>1064</v>
      </c>
      <c r="F51" s="63" t="s">
        <v>1065</v>
      </c>
      <c r="G51" s="63" t="s">
        <v>1066</v>
      </c>
      <c r="H51" s="63" t="s">
        <v>1067</v>
      </c>
      <c r="I51" s="63" t="s">
        <v>544</v>
      </c>
      <c r="K51" s="63" t="s">
        <v>696</v>
      </c>
      <c r="L51" s="63" t="s">
        <v>255</v>
      </c>
      <c r="M51" s="63" t="s">
        <v>1068</v>
      </c>
      <c r="N51" s="63" t="s">
        <v>1069</v>
      </c>
      <c r="O51" s="63" t="s">
        <v>1070</v>
      </c>
      <c r="P51" s="63" t="s">
        <v>700</v>
      </c>
      <c r="Q51" s="63" t="s">
        <v>701</v>
      </c>
    </row>
    <row r="52" spans="1:17">
      <c r="A52" s="63" t="s">
        <v>1071</v>
      </c>
      <c r="B52" s="63" t="s">
        <v>1072</v>
      </c>
      <c r="C52" s="63" t="s">
        <v>1062</v>
      </c>
      <c r="D52" s="63" t="s">
        <v>1073</v>
      </c>
      <c r="E52" s="63" t="s">
        <v>1074</v>
      </c>
      <c r="F52" s="63" t="s">
        <v>1075</v>
      </c>
      <c r="G52" s="63" t="s">
        <v>1066</v>
      </c>
      <c r="H52" s="63" t="s">
        <v>1076</v>
      </c>
      <c r="I52" s="63" t="s">
        <v>544</v>
      </c>
      <c r="K52" s="63" t="s">
        <v>696</v>
      </c>
      <c r="L52" s="63" t="s">
        <v>255</v>
      </c>
      <c r="M52" s="63" t="s">
        <v>1077</v>
      </c>
      <c r="N52" s="63" t="s">
        <v>1078</v>
      </c>
      <c r="O52" s="63" t="s">
        <v>1070</v>
      </c>
      <c r="P52" s="63" t="s">
        <v>700</v>
      </c>
      <c r="Q52" s="63" t="s">
        <v>701</v>
      </c>
    </row>
    <row r="53" spans="1:17">
      <c r="A53" s="63" t="s">
        <v>1079</v>
      </c>
      <c r="B53" s="63" t="s">
        <v>1080</v>
      </c>
      <c r="C53" s="63" t="s">
        <v>1062</v>
      </c>
      <c r="D53" s="63" t="s">
        <v>1081</v>
      </c>
      <c r="E53" s="63" t="s">
        <v>1082</v>
      </c>
      <c r="F53" s="63" t="s">
        <v>1083</v>
      </c>
      <c r="G53" s="63" t="s">
        <v>1066</v>
      </c>
      <c r="H53" s="63" t="s">
        <v>1084</v>
      </c>
      <c r="I53" s="63" t="s">
        <v>544</v>
      </c>
      <c r="K53" s="63" t="s">
        <v>696</v>
      </c>
      <c r="L53" s="63" t="s">
        <v>255</v>
      </c>
      <c r="M53" s="63" t="s">
        <v>1085</v>
      </c>
      <c r="N53" s="63" t="s">
        <v>1086</v>
      </c>
      <c r="O53" s="63" t="s">
        <v>1070</v>
      </c>
      <c r="P53" s="63" t="s">
        <v>700</v>
      </c>
      <c r="Q53" s="63" t="s">
        <v>701</v>
      </c>
    </row>
    <row r="54" spans="1:17">
      <c r="A54" s="63" t="s">
        <v>1079</v>
      </c>
      <c r="B54" s="63" t="s">
        <v>1087</v>
      </c>
      <c r="C54" s="63" t="s">
        <v>1062</v>
      </c>
      <c r="D54" s="63" t="s">
        <v>1088</v>
      </c>
      <c r="E54" s="63" t="s">
        <v>1089</v>
      </c>
      <c r="F54" s="63" t="s">
        <v>1083</v>
      </c>
      <c r="G54" s="63" t="s">
        <v>1066</v>
      </c>
      <c r="H54" s="63" t="s">
        <v>1084</v>
      </c>
      <c r="I54" s="63" t="s">
        <v>544</v>
      </c>
      <c r="K54" s="63" t="s">
        <v>696</v>
      </c>
      <c r="L54" s="63" t="s">
        <v>255</v>
      </c>
      <c r="M54" s="63" t="s">
        <v>1090</v>
      </c>
      <c r="N54" s="63" t="s">
        <v>1086</v>
      </c>
      <c r="O54" s="63" t="s">
        <v>1070</v>
      </c>
      <c r="P54" s="63" t="s">
        <v>700</v>
      </c>
      <c r="Q54" s="63" t="s">
        <v>701</v>
      </c>
    </row>
    <row r="55" spans="1:17">
      <c r="A55" s="63" t="s">
        <v>1079</v>
      </c>
      <c r="B55" s="63" t="s">
        <v>1091</v>
      </c>
      <c r="C55" s="63" t="s">
        <v>1062</v>
      </c>
      <c r="D55" s="63" t="s">
        <v>1092</v>
      </c>
      <c r="E55" s="63" t="s">
        <v>1093</v>
      </c>
      <c r="F55" s="63" t="s">
        <v>1083</v>
      </c>
      <c r="G55" s="63" t="s">
        <v>1066</v>
      </c>
      <c r="H55" s="63" t="s">
        <v>1084</v>
      </c>
      <c r="I55" s="63" t="s">
        <v>544</v>
      </c>
      <c r="K55" s="63" t="s">
        <v>696</v>
      </c>
      <c r="L55" s="63" t="s">
        <v>255</v>
      </c>
      <c r="M55" s="63" t="s">
        <v>1094</v>
      </c>
      <c r="N55" s="63" t="s">
        <v>1086</v>
      </c>
      <c r="O55" s="63" t="s">
        <v>1070</v>
      </c>
      <c r="P55" s="63" t="s">
        <v>700</v>
      </c>
      <c r="Q55" s="63" t="s">
        <v>701</v>
      </c>
    </row>
    <row r="56" spans="1:17">
      <c r="A56" s="63" t="s">
        <v>1095</v>
      </c>
      <c r="B56" s="63" t="s">
        <v>1096</v>
      </c>
      <c r="C56" s="63" t="s">
        <v>1062</v>
      </c>
      <c r="D56" s="63" t="s">
        <v>1097</v>
      </c>
      <c r="E56" s="63" t="s">
        <v>1098</v>
      </c>
      <c r="F56" s="63" t="s">
        <v>1099</v>
      </c>
      <c r="G56" s="63" t="s">
        <v>1066</v>
      </c>
      <c r="H56" s="63" t="s">
        <v>1100</v>
      </c>
      <c r="I56" s="63" t="s">
        <v>544</v>
      </c>
      <c r="K56" s="63" t="s">
        <v>696</v>
      </c>
      <c r="L56" s="63" t="s">
        <v>255</v>
      </c>
      <c r="M56" s="63" t="s">
        <v>1101</v>
      </c>
      <c r="N56" s="63" t="s">
        <v>1102</v>
      </c>
      <c r="O56" s="63" t="s">
        <v>1070</v>
      </c>
      <c r="P56" s="63" t="s">
        <v>700</v>
      </c>
      <c r="Q56" s="63" t="s">
        <v>701</v>
      </c>
    </row>
    <row r="57" spans="1:17">
      <c r="A57" s="63" t="s">
        <v>1079</v>
      </c>
      <c r="B57" s="63" t="s">
        <v>1103</v>
      </c>
      <c r="C57" s="63" t="s">
        <v>1062</v>
      </c>
      <c r="D57" s="63" t="s">
        <v>1104</v>
      </c>
      <c r="E57" s="63" t="s">
        <v>1105</v>
      </c>
      <c r="F57" s="63" t="s">
        <v>1083</v>
      </c>
      <c r="G57" s="63" t="s">
        <v>1066</v>
      </c>
      <c r="H57" s="63" t="s">
        <v>1084</v>
      </c>
      <c r="I57" s="63" t="s">
        <v>544</v>
      </c>
      <c r="K57" s="63" t="s">
        <v>696</v>
      </c>
      <c r="L57" s="63" t="s">
        <v>255</v>
      </c>
      <c r="M57" s="63" t="s">
        <v>1106</v>
      </c>
      <c r="N57" s="63" t="s">
        <v>1086</v>
      </c>
      <c r="O57" s="63" t="s">
        <v>1070</v>
      </c>
      <c r="P57" s="63" t="s">
        <v>700</v>
      </c>
      <c r="Q57" s="63" t="s">
        <v>701</v>
      </c>
    </row>
    <row r="58" spans="1:17">
      <c r="A58" s="63" t="s">
        <v>1107</v>
      </c>
      <c r="B58" s="63" t="s">
        <v>1108</v>
      </c>
      <c r="C58" s="63" t="s">
        <v>1062</v>
      </c>
      <c r="D58" s="63" t="s">
        <v>1109</v>
      </c>
      <c r="E58" s="63" t="s">
        <v>1110</v>
      </c>
      <c r="F58" s="63" t="s">
        <v>1111</v>
      </c>
      <c r="G58" s="63" t="s">
        <v>1066</v>
      </c>
      <c r="H58" s="63" t="s">
        <v>1112</v>
      </c>
      <c r="I58" s="63" t="s">
        <v>544</v>
      </c>
      <c r="K58" s="63" t="s">
        <v>696</v>
      </c>
      <c r="L58" s="63" t="s">
        <v>255</v>
      </c>
      <c r="M58" s="63" t="s">
        <v>1113</v>
      </c>
      <c r="N58" s="63" t="s">
        <v>1114</v>
      </c>
      <c r="O58" s="63" t="s">
        <v>1070</v>
      </c>
      <c r="P58" s="63" t="s">
        <v>700</v>
      </c>
      <c r="Q58" s="63" t="s">
        <v>701</v>
      </c>
    </row>
    <row r="59" spans="1:17">
      <c r="A59" s="63" t="s">
        <v>1115</v>
      </c>
      <c r="B59" s="63" t="s">
        <v>1116</v>
      </c>
      <c r="C59" s="63" t="s">
        <v>1062</v>
      </c>
      <c r="D59" s="63" t="s">
        <v>1117</v>
      </c>
      <c r="E59" s="63" t="s">
        <v>1118</v>
      </c>
      <c r="F59" s="63" t="s">
        <v>1119</v>
      </c>
      <c r="G59" s="63" t="s">
        <v>1066</v>
      </c>
      <c r="H59" s="63" t="s">
        <v>1120</v>
      </c>
      <c r="I59" s="63" t="s">
        <v>544</v>
      </c>
      <c r="K59" s="63" t="s">
        <v>696</v>
      </c>
      <c r="L59" s="63" t="s">
        <v>255</v>
      </c>
      <c r="M59" s="63" t="s">
        <v>1121</v>
      </c>
      <c r="N59" s="63" t="s">
        <v>1122</v>
      </c>
      <c r="O59" s="63" t="s">
        <v>1070</v>
      </c>
      <c r="P59" s="63" t="s">
        <v>700</v>
      </c>
      <c r="Q59" s="63" t="s">
        <v>701</v>
      </c>
    </row>
    <row r="60" spans="1:17">
      <c r="A60" s="63" t="s">
        <v>1123</v>
      </c>
      <c r="B60" s="63" t="s">
        <v>1124</v>
      </c>
      <c r="C60" s="63" t="s">
        <v>1062</v>
      </c>
      <c r="D60" s="63" t="s">
        <v>1125</v>
      </c>
      <c r="E60" s="63" t="s">
        <v>1126</v>
      </c>
      <c r="F60" s="63" t="s">
        <v>1127</v>
      </c>
      <c r="G60" s="63" t="s">
        <v>1066</v>
      </c>
      <c r="H60" s="63" t="s">
        <v>1128</v>
      </c>
      <c r="I60" s="63" t="s">
        <v>544</v>
      </c>
      <c r="K60" s="63" t="s">
        <v>696</v>
      </c>
      <c r="L60" s="63" t="s">
        <v>255</v>
      </c>
      <c r="M60" s="63" t="s">
        <v>1129</v>
      </c>
      <c r="N60" s="63" t="s">
        <v>1130</v>
      </c>
      <c r="O60" s="63" t="s">
        <v>1070</v>
      </c>
      <c r="P60" s="63" t="s">
        <v>700</v>
      </c>
      <c r="Q60" s="63" t="s">
        <v>701</v>
      </c>
    </row>
    <row r="61" spans="1:17">
      <c r="A61" s="63" t="s">
        <v>1131</v>
      </c>
      <c r="B61" s="63" t="s">
        <v>1132</v>
      </c>
      <c r="C61" s="63" t="s">
        <v>1062</v>
      </c>
      <c r="D61" s="63" t="s">
        <v>1133</v>
      </c>
      <c r="E61" s="63" t="s">
        <v>1134</v>
      </c>
      <c r="F61" s="63" t="s">
        <v>1135</v>
      </c>
      <c r="G61" s="63" t="s">
        <v>1066</v>
      </c>
      <c r="H61" s="63" t="s">
        <v>1136</v>
      </c>
      <c r="I61" s="63" t="s">
        <v>544</v>
      </c>
      <c r="K61" s="63" t="s">
        <v>696</v>
      </c>
      <c r="L61" s="63" t="s">
        <v>255</v>
      </c>
      <c r="M61" s="63" t="s">
        <v>1137</v>
      </c>
      <c r="N61" s="63" t="s">
        <v>1138</v>
      </c>
      <c r="O61" s="63" t="s">
        <v>1070</v>
      </c>
      <c r="P61" s="63" t="s">
        <v>700</v>
      </c>
      <c r="Q61" s="63" t="s">
        <v>701</v>
      </c>
    </row>
    <row r="62" spans="1:17">
      <c r="A62" s="63" t="s">
        <v>1079</v>
      </c>
      <c r="B62" s="63" t="s">
        <v>1139</v>
      </c>
      <c r="C62" s="63" t="s">
        <v>1062</v>
      </c>
      <c r="D62" s="63" t="s">
        <v>1140</v>
      </c>
      <c r="E62" s="63" t="s">
        <v>1141</v>
      </c>
      <c r="F62" s="63" t="s">
        <v>1083</v>
      </c>
      <c r="G62" s="63" t="s">
        <v>1066</v>
      </c>
      <c r="H62" s="63" t="s">
        <v>1084</v>
      </c>
      <c r="I62" s="63" t="s">
        <v>544</v>
      </c>
      <c r="K62" s="63" t="s">
        <v>696</v>
      </c>
      <c r="L62" s="63" t="s">
        <v>255</v>
      </c>
      <c r="M62" s="63" t="s">
        <v>1142</v>
      </c>
      <c r="N62" s="63" t="s">
        <v>1086</v>
      </c>
      <c r="O62" s="63" t="s">
        <v>1070</v>
      </c>
      <c r="P62" s="63" t="s">
        <v>700</v>
      </c>
      <c r="Q62" s="63" t="s">
        <v>701</v>
      </c>
    </row>
    <row r="63" spans="1:17">
      <c r="A63" s="63" t="s">
        <v>1079</v>
      </c>
      <c r="B63" s="63" t="s">
        <v>1143</v>
      </c>
      <c r="C63" s="63" t="s">
        <v>1062</v>
      </c>
      <c r="D63" s="63" t="s">
        <v>1144</v>
      </c>
      <c r="E63" s="63" t="s">
        <v>1145</v>
      </c>
      <c r="F63" s="63" t="s">
        <v>1083</v>
      </c>
      <c r="G63" s="63" t="s">
        <v>1066</v>
      </c>
      <c r="H63" s="63" t="s">
        <v>1084</v>
      </c>
      <c r="I63" s="63" t="s">
        <v>544</v>
      </c>
      <c r="K63" s="63" t="s">
        <v>696</v>
      </c>
      <c r="L63" s="63" t="s">
        <v>255</v>
      </c>
      <c r="M63" s="63" t="s">
        <v>1146</v>
      </c>
      <c r="N63" s="63" t="s">
        <v>1086</v>
      </c>
      <c r="O63" s="63" t="s">
        <v>1070</v>
      </c>
      <c r="P63" s="63" t="s">
        <v>700</v>
      </c>
      <c r="Q63" s="63" t="s">
        <v>701</v>
      </c>
    </row>
    <row r="64" spans="1:17">
      <c r="A64" s="63" t="s">
        <v>1147</v>
      </c>
      <c r="B64" s="63" t="s">
        <v>1148</v>
      </c>
      <c r="C64" s="63" t="s">
        <v>1149</v>
      </c>
      <c r="D64" s="63" t="s">
        <v>1149</v>
      </c>
      <c r="E64" s="63" t="s">
        <v>1150</v>
      </c>
      <c r="F64" s="63" t="s">
        <v>1151</v>
      </c>
      <c r="G64" s="63" t="s">
        <v>1152</v>
      </c>
      <c r="H64" s="63" t="s">
        <v>1153</v>
      </c>
      <c r="I64" s="63" t="s">
        <v>546</v>
      </c>
      <c r="K64" s="63" t="s">
        <v>696</v>
      </c>
      <c r="L64" s="63" t="s">
        <v>255</v>
      </c>
      <c r="M64" s="63" t="s">
        <v>1154</v>
      </c>
      <c r="N64" s="63" t="s">
        <v>1155</v>
      </c>
      <c r="O64" s="63" t="s">
        <v>1156</v>
      </c>
      <c r="P64" s="63" t="s">
        <v>1157</v>
      </c>
      <c r="Q64" s="63" t="s">
        <v>701</v>
      </c>
    </row>
    <row r="65" spans="1:17">
      <c r="A65" s="63" t="s">
        <v>1158</v>
      </c>
      <c r="B65" s="63" t="s">
        <v>1159</v>
      </c>
      <c r="C65" s="63" t="s">
        <v>1149</v>
      </c>
      <c r="D65" s="63" t="s">
        <v>1149</v>
      </c>
      <c r="E65" s="63" t="s">
        <v>1150</v>
      </c>
      <c r="F65" s="63" t="s">
        <v>1160</v>
      </c>
      <c r="G65" s="63" t="s">
        <v>5083</v>
      </c>
      <c r="H65" s="63" t="s">
        <v>1161</v>
      </c>
      <c r="I65" s="63" t="s">
        <v>544</v>
      </c>
      <c r="K65" s="63" t="s">
        <v>696</v>
      </c>
      <c r="L65" s="63" t="s">
        <v>256</v>
      </c>
      <c r="M65" s="63" t="s">
        <v>1154</v>
      </c>
      <c r="N65" s="63" t="s">
        <v>1162</v>
      </c>
      <c r="O65" s="63" t="s">
        <v>5084</v>
      </c>
      <c r="P65" s="63" t="s">
        <v>700</v>
      </c>
      <c r="Q65" s="63" t="s">
        <v>701</v>
      </c>
    </row>
    <row r="66" spans="1:17">
      <c r="A66" s="63" t="s">
        <v>1163</v>
      </c>
      <c r="B66" s="63" t="s">
        <v>1164</v>
      </c>
      <c r="C66" s="63" t="s">
        <v>1149</v>
      </c>
      <c r="D66" s="63" t="s">
        <v>1149</v>
      </c>
      <c r="E66" s="63" t="s">
        <v>1150</v>
      </c>
      <c r="F66" s="63" t="s">
        <v>1165</v>
      </c>
      <c r="G66" s="63" t="s">
        <v>1152</v>
      </c>
      <c r="H66" s="63" t="s">
        <v>1166</v>
      </c>
      <c r="I66" s="63" t="s">
        <v>544</v>
      </c>
      <c r="K66" s="63" t="s">
        <v>696</v>
      </c>
      <c r="L66" s="63" t="s">
        <v>256</v>
      </c>
      <c r="M66" s="63" t="s">
        <v>1154</v>
      </c>
      <c r="N66" s="63" t="s">
        <v>1167</v>
      </c>
      <c r="O66" s="63" t="s">
        <v>1156</v>
      </c>
      <c r="P66" s="63" t="s">
        <v>700</v>
      </c>
      <c r="Q66" s="63" t="s">
        <v>701</v>
      </c>
    </row>
    <row r="67" spans="1:17">
      <c r="A67" s="63" t="s">
        <v>1168</v>
      </c>
      <c r="B67" s="63" t="s">
        <v>1169</v>
      </c>
      <c r="C67" s="63" t="s">
        <v>1149</v>
      </c>
      <c r="D67" s="63" t="s">
        <v>1149</v>
      </c>
      <c r="E67" s="63" t="s">
        <v>1150</v>
      </c>
      <c r="F67" s="63" t="s">
        <v>1170</v>
      </c>
      <c r="G67" s="63" t="s">
        <v>1152</v>
      </c>
      <c r="H67" s="63" t="s">
        <v>1171</v>
      </c>
      <c r="I67" s="63" t="s">
        <v>546</v>
      </c>
      <c r="K67" s="63" t="s">
        <v>696</v>
      </c>
      <c r="L67" s="63" t="s">
        <v>255</v>
      </c>
      <c r="M67" s="63" t="s">
        <v>1154</v>
      </c>
      <c r="N67" s="63" t="s">
        <v>1172</v>
      </c>
      <c r="O67" s="63" t="s">
        <v>1156</v>
      </c>
      <c r="P67" s="63" t="s">
        <v>1157</v>
      </c>
      <c r="Q67" s="63" t="s">
        <v>701</v>
      </c>
    </row>
    <row r="68" spans="1:17">
      <c r="A68" s="63" t="s">
        <v>1173</v>
      </c>
      <c r="B68" s="63" t="s">
        <v>1174</v>
      </c>
      <c r="C68" s="63" t="s">
        <v>1149</v>
      </c>
      <c r="D68" s="63" t="s">
        <v>1149</v>
      </c>
      <c r="E68" s="63" t="s">
        <v>1150</v>
      </c>
      <c r="F68" s="63" t="s">
        <v>1175</v>
      </c>
      <c r="G68" s="63" t="s">
        <v>1176</v>
      </c>
      <c r="H68" s="63" t="s">
        <v>1177</v>
      </c>
      <c r="I68" s="63" t="s">
        <v>544</v>
      </c>
      <c r="K68" s="63" t="s">
        <v>696</v>
      </c>
      <c r="L68" s="63" t="s">
        <v>256</v>
      </c>
      <c r="M68" s="63" t="s">
        <v>1154</v>
      </c>
      <c r="N68" s="63" t="s">
        <v>1178</v>
      </c>
      <c r="O68" s="63" t="s">
        <v>1179</v>
      </c>
      <c r="P68" s="63" t="s">
        <v>700</v>
      </c>
      <c r="Q68" s="63" t="s">
        <v>701</v>
      </c>
    </row>
    <row r="69" spans="1:17">
      <c r="A69" s="63" t="s">
        <v>1180</v>
      </c>
      <c r="B69" s="63" t="s">
        <v>1181</v>
      </c>
      <c r="C69" s="63" t="s">
        <v>1149</v>
      </c>
      <c r="D69" s="63" t="s">
        <v>1149</v>
      </c>
      <c r="E69" s="63" t="s">
        <v>1150</v>
      </c>
      <c r="F69" s="63" t="s">
        <v>1182</v>
      </c>
      <c r="G69" s="63" t="s">
        <v>1152</v>
      </c>
      <c r="H69" s="63" t="s">
        <v>1183</v>
      </c>
      <c r="I69" s="63" t="s">
        <v>544</v>
      </c>
      <c r="K69" s="63" t="s">
        <v>696</v>
      </c>
      <c r="L69" s="63" t="s">
        <v>256</v>
      </c>
      <c r="M69" s="63" t="s">
        <v>1154</v>
      </c>
      <c r="N69" s="63" t="s">
        <v>1184</v>
      </c>
      <c r="O69" s="63" t="s">
        <v>1156</v>
      </c>
      <c r="P69" s="63" t="s">
        <v>700</v>
      </c>
      <c r="Q69" s="63" t="s">
        <v>701</v>
      </c>
    </row>
    <row r="70" spans="1:17">
      <c r="A70" s="63" t="s">
        <v>1185</v>
      </c>
      <c r="B70" s="63" t="s">
        <v>1186</v>
      </c>
      <c r="C70" s="63" t="s">
        <v>1149</v>
      </c>
      <c r="D70" s="63" t="s">
        <v>1149</v>
      </c>
      <c r="E70" s="63" t="s">
        <v>1150</v>
      </c>
      <c r="F70" s="63" t="s">
        <v>1187</v>
      </c>
      <c r="G70" s="63" t="s">
        <v>1152</v>
      </c>
      <c r="H70" s="63" t="s">
        <v>1188</v>
      </c>
      <c r="I70" s="63" t="s">
        <v>546</v>
      </c>
      <c r="K70" s="63" t="s">
        <v>696</v>
      </c>
      <c r="L70" s="63" t="s">
        <v>255</v>
      </c>
      <c r="M70" s="63" t="s">
        <v>1154</v>
      </c>
      <c r="N70" s="63" t="s">
        <v>1189</v>
      </c>
      <c r="O70" s="63" t="s">
        <v>1156</v>
      </c>
      <c r="P70" s="63" t="s">
        <v>1157</v>
      </c>
      <c r="Q70" s="63" t="s">
        <v>701</v>
      </c>
    </row>
    <row r="71" spans="1:17">
      <c r="A71" s="63" t="s">
        <v>1190</v>
      </c>
      <c r="B71" s="63" t="s">
        <v>1191</v>
      </c>
      <c r="C71" s="63" t="s">
        <v>1149</v>
      </c>
      <c r="D71" s="63" t="s">
        <v>1149</v>
      </c>
      <c r="E71" s="63" t="s">
        <v>1150</v>
      </c>
      <c r="F71" s="63" t="s">
        <v>1192</v>
      </c>
      <c r="G71" s="63" t="s">
        <v>1152</v>
      </c>
      <c r="H71" s="63" t="s">
        <v>1193</v>
      </c>
      <c r="I71" s="63" t="s">
        <v>544</v>
      </c>
      <c r="K71" s="63" t="s">
        <v>696</v>
      </c>
      <c r="L71" s="63" t="s">
        <v>255</v>
      </c>
      <c r="M71" s="63" t="s">
        <v>1154</v>
      </c>
      <c r="N71" s="63" t="s">
        <v>1194</v>
      </c>
      <c r="O71" s="63" t="s">
        <v>1156</v>
      </c>
      <c r="P71" s="63" t="s">
        <v>700</v>
      </c>
      <c r="Q71" s="63" t="s">
        <v>701</v>
      </c>
    </row>
    <row r="72" spans="1:17">
      <c r="A72" s="63" t="s">
        <v>1195</v>
      </c>
      <c r="B72" s="63" t="s">
        <v>1196</v>
      </c>
      <c r="C72" s="63" t="s">
        <v>1149</v>
      </c>
      <c r="D72" s="63" t="s">
        <v>1149</v>
      </c>
      <c r="E72" s="63" t="s">
        <v>1150</v>
      </c>
      <c r="F72" s="63" t="s">
        <v>1197</v>
      </c>
      <c r="G72" s="63" t="s">
        <v>1152</v>
      </c>
      <c r="H72" s="63" t="s">
        <v>1198</v>
      </c>
      <c r="I72" s="63" t="s">
        <v>544</v>
      </c>
      <c r="K72" s="63" t="s">
        <v>696</v>
      </c>
      <c r="L72" s="63" t="s">
        <v>255</v>
      </c>
      <c r="M72" s="63" t="s">
        <v>1154</v>
      </c>
      <c r="N72" s="63" t="s">
        <v>1199</v>
      </c>
      <c r="O72" s="63" t="s">
        <v>1156</v>
      </c>
      <c r="P72" s="63" t="s">
        <v>700</v>
      </c>
      <c r="Q72" s="63" t="s">
        <v>701</v>
      </c>
    </row>
    <row r="73" spans="1:17">
      <c r="A73" s="63" t="s">
        <v>1200</v>
      </c>
      <c r="B73" s="63" t="s">
        <v>1201</v>
      </c>
      <c r="C73" s="63" t="s">
        <v>1149</v>
      </c>
      <c r="D73" s="63" t="s">
        <v>1149</v>
      </c>
      <c r="E73" s="63" t="s">
        <v>1150</v>
      </c>
      <c r="F73" s="63" t="s">
        <v>1197</v>
      </c>
      <c r="G73" s="63" t="s">
        <v>1202</v>
      </c>
      <c r="H73" s="63" t="s">
        <v>1198</v>
      </c>
      <c r="I73" s="63" t="s">
        <v>544</v>
      </c>
      <c r="K73" s="63" t="s">
        <v>696</v>
      </c>
      <c r="L73" s="63" t="s">
        <v>255</v>
      </c>
      <c r="M73" s="63" t="s">
        <v>1154</v>
      </c>
      <c r="N73" s="63" t="s">
        <v>1199</v>
      </c>
      <c r="O73" s="63" t="s">
        <v>1203</v>
      </c>
      <c r="P73" s="63" t="s">
        <v>700</v>
      </c>
      <c r="Q73" s="63" t="s">
        <v>701</v>
      </c>
    </row>
    <row r="74" spans="1:17">
      <c r="A74" s="63" t="s">
        <v>1204</v>
      </c>
      <c r="B74" s="63" t="s">
        <v>1205</v>
      </c>
      <c r="C74" s="63" t="s">
        <v>1149</v>
      </c>
      <c r="D74" s="63" t="s">
        <v>1149</v>
      </c>
      <c r="E74" s="63" t="s">
        <v>1150</v>
      </c>
      <c r="F74" s="63" t="s">
        <v>1206</v>
      </c>
      <c r="G74" s="63" t="s">
        <v>1152</v>
      </c>
      <c r="H74" s="63" t="s">
        <v>1207</v>
      </c>
      <c r="I74" s="63" t="s">
        <v>544</v>
      </c>
      <c r="K74" s="63" t="s">
        <v>696</v>
      </c>
      <c r="L74" s="63" t="s">
        <v>256</v>
      </c>
      <c r="M74" s="63" t="s">
        <v>1154</v>
      </c>
      <c r="N74" s="63" t="s">
        <v>1208</v>
      </c>
      <c r="O74" s="63" t="s">
        <v>1156</v>
      </c>
      <c r="P74" s="63" t="s">
        <v>700</v>
      </c>
      <c r="Q74" s="63" t="s">
        <v>701</v>
      </c>
    </row>
    <row r="75" spans="1:17">
      <c r="A75" s="63" t="s">
        <v>1209</v>
      </c>
      <c r="B75" s="63" t="s">
        <v>1210</v>
      </c>
      <c r="C75" s="63" t="s">
        <v>1149</v>
      </c>
      <c r="D75" s="63" t="s">
        <v>1149</v>
      </c>
      <c r="E75" s="63" t="s">
        <v>1150</v>
      </c>
      <c r="F75" s="63" t="s">
        <v>1211</v>
      </c>
      <c r="G75" s="63" t="s">
        <v>1176</v>
      </c>
      <c r="H75" s="63" t="s">
        <v>1212</v>
      </c>
      <c r="I75" s="63" t="s">
        <v>544</v>
      </c>
      <c r="K75" s="63" t="s">
        <v>696</v>
      </c>
      <c r="L75" s="63" t="s">
        <v>255</v>
      </c>
      <c r="M75" s="63" t="s">
        <v>1154</v>
      </c>
      <c r="N75" s="63" t="s">
        <v>1213</v>
      </c>
      <c r="O75" s="63" t="s">
        <v>1179</v>
      </c>
      <c r="P75" s="63" t="s">
        <v>700</v>
      </c>
      <c r="Q75" s="63" t="s">
        <v>701</v>
      </c>
    </row>
    <row r="76" spans="1:17">
      <c r="A76" s="63" t="s">
        <v>1214</v>
      </c>
      <c r="B76" s="63" t="s">
        <v>1215</v>
      </c>
      <c r="C76" s="63" t="s">
        <v>1216</v>
      </c>
      <c r="D76" s="63" t="s">
        <v>1216</v>
      </c>
      <c r="E76" s="63" t="s">
        <v>1217</v>
      </c>
      <c r="F76" s="63" t="s">
        <v>1218</v>
      </c>
      <c r="G76" s="63" t="s">
        <v>1219</v>
      </c>
      <c r="H76" s="63" t="s">
        <v>1220</v>
      </c>
      <c r="I76" s="63" t="s">
        <v>544</v>
      </c>
      <c r="K76" s="63" t="s">
        <v>696</v>
      </c>
      <c r="L76" s="63" t="s">
        <v>256</v>
      </c>
      <c r="M76" s="63" t="s">
        <v>1221</v>
      </c>
      <c r="N76" s="63" t="s">
        <v>1222</v>
      </c>
      <c r="O76" s="63" t="s">
        <v>1223</v>
      </c>
      <c r="P76" s="63" t="s">
        <v>700</v>
      </c>
      <c r="Q76" s="63" t="s">
        <v>701</v>
      </c>
    </row>
    <row r="77" spans="1:17">
      <c r="A77" s="63" t="s">
        <v>1158</v>
      </c>
      <c r="B77" s="63" t="s">
        <v>1225</v>
      </c>
      <c r="C77" s="63" t="s">
        <v>1216</v>
      </c>
      <c r="D77" s="63" t="s">
        <v>1216</v>
      </c>
      <c r="E77" s="63" t="s">
        <v>1217</v>
      </c>
      <c r="F77" s="63" t="s">
        <v>1160</v>
      </c>
      <c r="G77" s="63" t="s">
        <v>5083</v>
      </c>
      <c r="H77" s="63" t="s">
        <v>1161</v>
      </c>
      <c r="I77" s="63" t="s">
        <v>544</v>
      </c>
      <c r="K77" s="63" t="s">
        <v>696</v>
      </c>
      <c r="L77" s="63" t="s">
        <v>256</v>
      </c>
      <c r="M77" s="63" t="s">
        <v>1221</v>
      </c>
      <c r="N77" s="63" t="s">
        <v>1162</v>
      </c>
      <c r="O77" s="63" t="s">
        <v>5084</v>
      </c>
      <c r="P77" s="63" t="s">
        <v>700</v>
      </c>
      <c r="Q77" s="63" t="s">
        <v>701</v>
      </c>
    </row>
    <row r="78" spans="1:17">
      <c r="A78" s="63" t="s">
        <v>1224</v>
      </c>
      <c r="B78" s="63" t="s">
        <v>1230</v>
      </c>
      <c r="C78" s="63" t="s">
        <v>1216</v>
      </c>
      <c r="D78" s="63" t="s">
        <v>1216</v>
      </c>
      <c r="E78" s="63" t="s">
        <v>1217</v>
      </c>
      <c r="F78" s="63" t="s">
        <v>1226</v>
      </c>
      <c r="G78" s="63" t="s">
        <v>1219</v>
      </c>
      <c r="H78" s="63" t="s">
        <v>1227</v>
      </c>
      <c r="I78" s="63" t="s">
        <v>544</v>
      </c>
      <c r="K78" s="63" t="s">
        <v>696</v>
      </c>
      <c r="L78" s="63" t="s">
        <v>256</v>
      </c>
      <c r="M78" s="63" t="s">
        <v>1221</v>
      </c>
      <c r="N78" s="63" t="s">
        <v>1228</v>
      </c>
      <c r="O78" s="63" t="s">
        <v>1223</v>
      </c>
      <c r="P78" s="63" t="s">
        <v>700</v>
      </c>
      <c r="Q78" s="63" t="s">
        <v>701</v>
      </c>
    </row>
    <row r="79" spans="1:17">
      <c r="A79" s="63" t="s">
        <v>1229</v>
      </c>
      <c r="B79" s="63" t="s">
        <v>1235</v>
      </c>
      <c r="C79" s="63" t="s">
        <v>1216</v>
      </c>
      <c r="D79" s="63" t="s">
        <v>1216</v>
      </c>
      <c r="E79" s="63" t="s">
        <v>1217</v>
      </c>
      <c r="F79" s="63" t="s">
        <v>1231</v>
      </c>
      <c r="G79" s="63" t="s">
        <v>1219</v>
      </c>
      <c r="H79" s="63" t="s">
        <v>1232</v>
      </c>
      <c r="I79" s="63" t="s">
        <v>544</v>
      </c>
      <c r="K79" s="63" t="s">
        <v>696</v>
      </c>
      <c r="L79" s="63" t="s">
        <v>256</v>
      </c>
      <c r="M79" s="63" t="s">
        <v>1221</v>
      </c>
      <c r="N79" s="63" t="s">
        <v>1233</v>
      </c>
      <c r="O79" s="63" t="s">
        <v>1223</v>
      </c>
      <c r="P79" s="63" t="s">
        <v>700</v>
      </c>
      <c r="Q79" s="63" t="s">
        <v>701</v>
      </c>
    </row>
    <row r="80" spans="1:17">
      <c r="A80" s="63" t="s">
        <v>1234</v>
      </c>
      <c r="B80" s="63" t="s">
        <v>1240</v>
      </c>
      <c r="C80" s="63" t="s">
        <v>1216</v>
      </c>
      <c r="D80" s="63" t="s">
        <v>1216</v>
      </c>
      <c r="E80" s="63" t="s">
        <v>1217</v>
      </c>
      <c r="F80" s="63" t="s">
        <v>1236</v>
      </c>
      <c r="G80" s="63" t="s">
        <v>1219</v>
      </c>
      <c r="H80" s="63" t="s">
        <v>1237</v>
      </c>
      <c r="I80" s="63" t="s">
        <v>544</v>
      </c>
      <c r="K80" s="63" t="s">
        <v>696</v>
      </c>
      <c r="L80" s="63" t="s">
        <v>256</v>
      </c>
      <c r="M80" s="63" t="s">
        <v>1221</v>
      </c>
      <c r="N80" s="63" t="s">
        <v>1238</v>
      </c>
      <c r="O80" s="63" t="s">
        <v>1223</v>
      </c>
      <c r="P80" s="63" t="s">
        <v>700</v>
      </c>
      <c r="Q80" s="63" t="s">
        <v>701</v>
      </c>
    </row>
    <row r="81" spans="1:17">
      <c r="A81" s="63" t="s">
        <v>1239</v>
      </c>
      <c r="B81" s="63" t="s">
        <v>1245</v>
      </c>
      <c r="C81" s="63" t="s">
        <v>1216</v>
      </c>
      <c r="D81" s="63" t="s">
        <v>1216</v>
      </c>
      <c r="E81" s="63" t="s">
        <v>1217</v>
      </c>
      <c r="F81" s="63" t="s">
        <v>1241</v>
      </c>
      <c r="G81" s="63" t="s">
        <v>1219</v>
      </c>
      <c r="H81" s="63" t="s">
        <v>1242</v>
      </c>
      <c r="I81" s="63" t="s">
        <v>544</v>
      </c>
      <c r="K81" s="63" t="s">
        <v>696</v>
      </c>
      <c r="L81" s="63" t="s">
        <v>256</v>
      </c>
      <c r="M81" s="63" t="s">
        <v>1221</v>
      </c>
      <c r="N81" s="63" t="s">
        <v>1243</v>
      </c>
      <c r="O81" s="63" t="s">
        <v>1223</v>
      </c>
      <c r="P81" s="63" t="s">
        <v>700</v>
      </c>
      <c r="Q81" s="63" t="s">
        <v>701</v>
      </c>
    </row>
    <row r="82" spans="1:17">
      <c r="A82" s="63" t="s">
        <v>1244</v>
      </c>
      <c r="B82" s="63" t="s">
        <v>1253</v>
      </c>
      <c r="C82" s="63" t="s">
        <v>1246</v>
      </c>
      <c r="D82" s="63" t="s">
        <v>1246</v>
      </c>
      <c r="E82" s="63" t="s">
        <v>1247</v>
      </c>
      <c r="F82" s="63" t="s">
        <v>1248</v>
      </c>
      <c r="G82" s="63" t="s">
        <v>1176</v>
      </c>
      <c r="H82" s="63" t="s">
        <v>1249</v>
      </c>
      <c r="I82" s="63" t="s">
        <v>544</v>
      </c>
      <c r="K82" s="63" t="s">
        <v>696</v>
      </c>
      <c r="L82" s="63" t="s">
        <v>255</v>
      </c>
      <c r="M82" s="63" t="s">
        <v>1250</v>
      </c>
      <c r="N82" s="63" t="s">
        <v>1251</v>
      </c>
      <c r="O82" s="63" t="s">
        <v>1179</v>
      </c>
      <c r="P82" s="63" t="s">
        <v>700</v>
      </c>
      <c r="Q82" s="63" t="s">
        <v>701</v>
      </c>
    </row>
    <row r="83" spans="1:17">
      <c r="A83" s="63" t="s">
        <v>1252</v>
      </c>
      <c r="B83" s="63" t="s">
        <v>1260</v>
      </c>
      <c r="C83" s="63" t="s">
        <v>1246</v>
      </c>
      <c r="D83" s="63" t="s">
        <v>1246</v>
      </c>
      <c r="E83" s="63" t="s">
        <v>1247</v>
      </c>
      <c r="F83" s="63" t="s">
        <v>1254</v>
      </c>
      <c r="G83" s="63" t="s">
        <v>1255</v>
      </c>
      <c r="H83" s="63" t="s">
        <v>1256</v>
      </c>
      <c r="I83" s="63" t="s">
        <v>544</v>
      </c>
      <c r="K83" s="63" t="s">
        <v>696</v>
      </c>
      <c r="L83" s="63" t="s">
        <v>255</v>
      </c>
      <c r="M83" s="63" t="s">
        <v>1250</v>
      </c>
      <c r="N83" s="63" t="s">
        <v>1257</v>
      </c>
      <c r="O83" s="63" t="s">
        <v>1258</v>
      </c>
      <c r="P83" s="63" t="s">
        <v>700</v>
      </c>
      <c r="Q83" s="63" t="s">
        <v>701</v>
      </c>
    </row>
    <row r="84" spans="1:17">
      <c r="A84" s="63" t="s">
        <v>1259</v>
      </c>
      <c r="B84" s="63" t="s">
        <v>1267</v>
      </c>
      <c r="C84" s="63" t="s">
        <v>1246</v>
      </c>
      <c r="D84" s="63" t="s">
        <v>1246</v>
      </c>
      <c r="E84" s="63" t="s">
        <v>1247</v>
      </c>
      <c r="F84" s="63" t="s">
        <v>1261</v>
      </c>
      <c r="G84" s="63" t="s">
        <v>1262</v>
      </c>
      <c r="H84" s="63" t="s">
        <v>1263</v>
      </c>
      <c r="I84" s="63" t="s">
        <v>544</v>
      </c>
      <c r="K84" s="63" t="s">
        <v>696</v>
      </c>
      <c r="L84" s="63" t="s">
        <v>255</v>
      </c>
      <c r="M84" s="63" t="s">
        <v>1250</v>
      </c>
      <c r="N84" s="63" t="s">
        <v>1264</v>
      </c>
      <c r="O84" s="63" t="s">
        <v>1265</v>
      </c>
      <c r="P84" s="63" t="s">
        <v>700</v>
      </c>
      <c r="Q84" s="63" t="s">
        <v>701</v>
      </c>
    </row>
    <row r="85" spans="1:17">
      <c r="A85" s="63" t="s">
        <v>1266</v>
      </c>
      <c r="B85" s="63" t="s">
        <v>1274</v>
      </c>
      <c r="C85" s="63" t="s">
        <v>1246</v>
      </c>
      <c r="D85" s="63" t="s">
        <v>1246</v>
      </c>
      <c r="E85" s="63" t="s">
        <v>1247</v>
      </c>
      <c r="F85" s="63" t="s">
        <v>1268</v>
      </c>
      <c r="G85" s="63" t="s">
        <v>1269</v>
      </c>
      <c r="H85" s="63" t="s">
        <v>1270</v>
      </c>
      <c r="I85" s="63" t="s">
        <v>544</v>
      </c>
      <c r="K85" s="63" t="s">
        <v>696</v>
      </c>
      <c r="L85" s="63" t="s">
        <v>255</v>
      </c>
      <c r="M85" s="63" t="s">
        <v>1250</v>
      </c>
      <c r="N85" s="63" t="s">
        <v>1271</v>
      </c>
      <c r="O85" s="63" t="s">
        <v>1272</v>
      </c>
      <c r="P85" s="63" t="s">
        <v>700</v>
      </c>
      <c r="Q85" s="63" t="s">
        <v>701</v>
      </c>
    </row>
    <row r="86" spans="1:17">
      <c r="A86" s="63" t="s">
        <v>1273</v>
      </c>
      <c r="B86" s="63" t="s">
        <v>1281</v>
      </c>
      <c r="C86" s="63" t="s">
        <v>1246</v>
      </c>
      <c r="D86" s="63" t="s">
        <v>1246</v>
      </c>
      <c r="E86" s="63" t="s">
        <v>1247</v>
      </c>
      <c r="F86" s="63" t="s">
        <v>1275</v>
      </c>
      <c r="G86" s="63" t="s">
        <v>1276</v>
      </c>
      <c r="H86" s="63" t="s">
        <v>1277</v>
      </c>
      <c r="I86" s="63" t="s">
        <v>544</v>
      </c>
      <c r="K86" s="63" t="s">
        <v>696</v>
      </c>
      <c r="L86" s="63" t="s">
        <v>255</v>
      </c>
      <c r="M86" s="63" t="s">
        <v>1250</v>
      </c>
      <c r="N86" s="63" t="s">
        <v>1278</v>
      </c>
      <c r="O86" s="63" t="s">
        <v>1279</v>
      </c>
      <c r="P86" s="63" t="s">
        <v>700</v>
      </c>
      <c r="Q86" s="63" t="s">
        <v>701</v>
      </c>
    </row>
    <row r="87" spans="1:17">
      <c r="A87" s="63" t="s">
        <v>1280</v>
      </c>
      <c r="B87" s="63" t="s">
        <v>1288</v>
      </c>
      <c r="C87" s="63" t="s">
        <v>1246</v>
      </c>
      <c r="D87" s="63" t="s">
        <v>1246</v>
      </c>
      <c r="E87" s="63" t="s">
        <v>1247</v>
      </c>
      <c r="F87" s="63" t="s">
        <v>1282</v>
      </c>
      <c r="G87" s="63" t="s">
        <v>1283</v>
      </c>
      <c r="H87" s="63" t="s">
        <v>1284</v>
      </c>
      <c r="I87" s="63" t="s">
        <v>544</v>
      </c>
      <c r="K87" s="63" t="s">
        <v>696</v>
      </c>
      <c r="L87" s="63" t="s">
        <v>255</v>
      </c>
      <c r="M87" s="63" t="s">
        <v>1250</v>
      </c>
      <c r="N87" s="63" t="s">
        <v>1285</v>
      </c>
      <c r="O87" s="63" t="s">
        <v>1286</v>
      </c>
      <c r="P87" s="63" t="s">
        <v>700</v>
      </c>
      <c r="Q87" s="63" t="s">
        <v>701</v>
      </c>
    </row>
    <row r="88" spans="1:17">
      <c r="A88" s="63" t="s">
        <v>1287</v>
      </c>
      <c r="B88" s="63" t="s">
        <v>1293</v>
      </c>
      <c r="C88" s="63" t="s">
        <v>1246</v>
      </c>
      <c r="D88" s="63" t="s">
        <v>1246</v>
      </c>
      <c r="E88" s="63" t="s">
        <v>1247</v>
      </c>
      <c r="F88" s="63" t="s">
        <v>1289</v>
      </c>
      <c r="G88" s="63" t="s">
        <v>1269</v>
      </c>
      <c r="H88" s="63" t="s">
        <v>1290</v>
      </c>
      <c r="I88" s="63" t="s">
        <v>544</v>
      </c>
      <c r="K88" s="63" t="s">
        <v>696</v>
      </c>
      <c r="L88" s="63" t="s">
        <v>255</v>
      </c>
      <c r="M88" s="63" t="s">
        <v>1250</v>
      </c>
      <c r="N88" s="63" t="s">
        <v>1291</v>
      </c>
      <c r="O88" s="63" t="s">
        <v>1272</v>
      </c>
      <c r="P88" s="63" t="s">
        <v>700</v>
      </c>
      <c r="Q88" s="63" t="s">
        <v>701</v>
      </c>
    </row>
    <row r="89" spans="1:17">
      <c r="A89" s="63" t="s">
        <v>1292</v>
      </c>
      <c r="B89" s="63" t="s">
        <v>1300</v>
      </c>
      <c r="C89" s="63" t="s">
        <v>1246</v>
      </c>
      <c r="D89" s="63" t="s">
        <v>1246</v>
      </c>
      <c r="E89" s="63" t="s">
        <v>1247</v>
      </c>
      <c r="F89" s="63" t="s">
        <v>1294</v>
      </c>
      <c r="G89" s="63" t="s">
        <v>1295</v>
      </c>
      <c r="H89" s="63" t="s">
        <v>1296</v>
      </c>
      <c r="I89" s="63" t="s">
        <v>548</v>
      </c>
      <c r="K89" s="63" t="s">
        <v>696</v>
      </c>
      <c r="L89" s="63" t="s">
        <v>256</v>
      </c>
      <c r="M89" s="63" t="s">
        <v>1250</v>
      </c>
      <c r="N89" s="63" t="s">
        <v>1297</v>
      </c>
      <c r="O89" s="63" t="s">
        <v>1298</v>
      </c>
      <c r="P89" s="63" t="s">
        <v>1299</v>
      </c>
      <c r="Q89" s="63" t="s">
        <v>701</v>
      </c>
    </row>
    <row r="90" spans="1:17">
      <c r="A90" s="63" t="s">
        <v>1292</v>
      </c>
      <c r="B90" s="63" t="s">
        <v>1302</v>
      </c>
      <c r="C90" s="63" t="s">
        <v>1246</v>
      </c>
      <c r="D90" s="63" t="s">
        <v>1246</v>
      </c>
      <c r="E90" s="63" t="s">
        <v>1247</v>
      </c>
      <c r="F90" s="63" t="s">
        <v>1294</v>
      </c>
      <c r="G90" s="63" t="s">
        <v>1295</v>
      </c>
      <c r="H90" s="63" t="s">
        <v>1296</v>
      </c>
      <c r="I90" s="63" t="s">
        <v>544</v>
      </c>
      <c r="K90" s="63" t="s">
        <v>696</v>
      </c>
      <c r="L90" s="63" t="s">
        <v>256</v>
      </c>
      <c r="M90" s="63" t="s">
        <v>1250</v>
      </c>
      <c r="N90" s="63" t="s">
        <v>1297</v>
      </c>
      <c r="O90" s="63" t="s">
        <v>1298</v>
      </c>
      <c r="P90" s="63" t="s">
        <v>700</v>
      </c>
      <c r="Q90" s="63" t="s">
        <v>701</v>
      </c>
    </row>
    <row r="91" spans="1:17">
      <c r="A91" s="63" t="s">
        <v>1301</v>
      </c>
      <c r="B91" s="63" t="s">
        <v>584</v>
      </c>
      <c r="C91" s="63" t="s">
        <v>1246</v>
      </c>
      <c r="D91" s="63" t="s">
        <v>1246</v>
      </c>
      <c r="E91" s="63" t="s">
        <v>1247</v>
      </c>
      <c r="F91" s="63" t="s">
        <v>1303</v>
      </c>
      <c r="G91" s="63" t="s">
        <v>1255</v>
      </c>
      <c r="H91" s="63" t="s">
        <v>1304</v>
      </c>
      <c r="I91" s="63" t="s">
        <v>544</v>
      </c>
      <c r="K91" s="63" t="s">
        <v>696</v>
      </c>
      <c r="L91" s="63" t="s">
        <v>255</v>
      </c>
      <c r="M91" s="63" t="s">
        <v>1250</v>
      </c>
      <c r="N91" s="63" t="s">
        <v>1305</v>
      </c>
      <c r="O91" s="63" t="s">
        <v>1258</v>
      </c>
      <c r="P91" s="63" t="s">
        <v>700</v>
      </c>
      <c r="Q91" s="63" t="s">
        <v>701</v>
      </c>
    </row>
    <row r="92" spans="1:17">
      <c r="A92" s="63" t="s">
        <v>1306</v>
      </c>
      <c r="B92" s="63" t="s">
        <v>1311</v>
      </c>
      <c r="C92" s="63" t="s">
        <v>1246</v>
      </c>
      <c r="D92" s="63" t="s">
        <v>1246</v>
      </c>
      <c r="E92" s="63" t="s">
        <v>1247</v>
      </c>
      <c r="F92" s="63" t="s">
        <v>1307</v>
      </c>
      <c r="G92" s="63" t="s">
        <v>1269</v>
      </c>
      <c r="H92" s="63" t="s">
        <v>1308</v>
      </c>
      <c r="I92" s="63" t="s">
        <v>544</v>
      </c>
      <c r="K92" s="63" t="s">
        <v>696</v>
      </c>
      <c r="L92" s="63" t="s">
        <v>255</v>
      </c>
      <c r="M92" s="63" t="s">
        <v>1250</v>
      </c>
      <c r="N92" s="63" t="s">
        <v>1309</v>
      </c>
      <c r="O92" s="63" t="s">
        <v>1272</v>
      </c>
      <c r="P92" s="63" t="s">
        <v>700</v>
      </c>
      <c r="Q92" s="63" t="s">
        <v>701</v>
      </c>
    </row>
    <row r="93" spans="1:17">
      <c r="A93" s="63" t="s">
        <v>1310</v>
      </c>
      <c r="B93" s="63" t="s">
        <v>1316</v>
      </c>
      <c r="C93" s="63" t="s">
        <v>1246</v>
      </c>
      <c r="D93" s="63" t="s">
        <v>1246</v>
      </c>
      <c r="E93" s="63" t="s">
        <v>1247</v>
      </c>
      <c r="F93" s="63" t="s">
        <v>1312</v>
      </c>
      <c r="G93" s="63" t="s">
        <v>1283</v>
      </c>
      <c r="H93" s="63" t="s">
        <v>1313</v>
      </c>
      <c r="I93" s="63" t="s">
        <v>544</v>
      </c>
      <c r="K93" s="63" t="s">
        <v>696</v>
      </c>
      <c r="L93" s="63" t="s">
        <v>255</v>
      </c>
      <c r="M93" s="63" t="s">
        <v>1250</v>
      </c>
      <c r="N93" s="63" t="s">
        <v>1314</v>
      </c>
      <c r="O93" s="63" t="s">
        <v>1286</v>
      </c>
      <c r="P93" s="63" t="s">
        <v>700</v>
      </c>
      <c r="Q93" s="63" t="s">
        <v>701</v>
      </c>
    </row>
    <row r="94" spans="1:17">
      <c r="A94" s="63" t="s">
        <v>1315</v>
      </c>
      <c r="B94" s="63" t="s">
        <v>1323</v>
      </c>
      <c r="C94" s="63" t="s">
        <v>1246</v>
      </c>
      <c r="D94" s="63" t="s">
        <v>1246</v>
      </c>
      <c r="E94" s="63" t="s">
        <v>1247</v>
      </c>
      <c r="F94" s="63" t="s">
        <v>1317</v>
      </c>
      <c r="G94" s="63" t="s">
        <v>1318</v>
      </c>
      <c r="H94" s="63" t="s">
        <v>1319</v>
      </c>
      <c r="I94" s="63" t="s">
        <v>544</v>
      </c>
      <c r="K94" s="63" t="s">
        <v>696</v>
      </c>
      <c r="L94" s="63" t="s">
        <v>255</v>
      </c>
      <c r="M94" s="63" t="s">
        <v>1250</v>
      </c>
      <c r="N94" s="63" t="s">
        <v>1320</v>
      </c>
      <c r="O94" s="63" t="s">
        <v>1321</v>
      </c>
      <c r="P94" s="63" t="s">
        <v>700</v>
      </c>
      <c r="Q94" s="63" t="s">
        <v>701</v>
      </c>
    </row>
    <row r="95" spans="1:17">
      <c r="A95" s="63" t="s">
        <v>1322</v>
      </c>
      <c r="B95" s="63" t="s">
        <v>1328</v>
      </c>
      <c r="C95" s="63" t="s">
        <v>1246</v>
      </c>
      <c r="D95" s="63" t="s">
        <v>1246</v>
      </c>
      <c r="E95" s="63" t="s">
        <v>1247</v>
      </c>
      <c r="F95" s="63" t="s">
        <v>1324</v>
      </c>
      <c r="G95" s="63" t="s">
        <v>1283</v>
      </c>
      <c r="H95" s="63" t="s">
        <v>1325</v>
      </c>
      <c r="I95" s="63" t="s">
        <v>544</v>
      </c>
      <c r="K95" s="63" t="s">
        <v>696</v>
      </c>
      <c r="L95" s="63" t="s">
        <v>255</v>
      </c>
      <c r="M95" s="63" t="s">
        <v>1250</v>
      </c>
      <c r="N95" s="63" t="s">
        <v>1326</v>
      </c>
      <c r="O95" s="63" t="s">
        <v>1286</v>
      </c>
      <c r="P95" s="63" t="s">
        <v>700</v>
      </c>
      <c r="Q95" s="63" t="s">
        <v>701</v>
      </c>
    </row>
    <row r="96" spans="1:17">
      <c r="A96" s="63" t="s">
        <v>1327</v>
      </c>
      <c r="B96" s="63" t="s">
        <v>1333</v>
      </c>
      <c r="C96" s="63" t="s">
        <v>1246</v>
      </c>
      <c r="D96" s="63" t="s">
        <v>1246</v>
      </c>
      <c r="E96" s="63" t="s">
        <v>1247</v>
      </c>
      <c r="F96" s="63" t="s">
        <v>1329</v>
      </c>
      <c r="G96" s="63" t="s">
        <v>1269</v>
      </c>
      <c r="H96" s="63" t="s">
        <v>1330</v>
      </c>
      <c r="I96" s="63" t="s">
        <v>544</v>
      </c>
      <c r="K96" s="63" t="s">
        <v>696</v>
      </c>
      <c r="L96" s="63" t="s">
        <v>255</v>
      </c>
      <c r="M96" s="63" t="s">
        <v>1250</v>
      </c>
      <c r="N96" s="63" t="s">
        <v>1331</v>
      </c>
      <c r="O96" s="63" t="s">
        <v>1272</v>
      </c>
      <c r="P96" s="63" t="s">
        <v>700</v>
      </c>
      <c r="Q96" s="63" t="s">
        <v>701</v>
      </c>
    </row>
    <row r="97" spans="1:17">
      <c r="A97" s="63" t="s">
        <v>1332</v>
      </c>
      <c r="B97" s="63" t="s">
        <v>1338</v>
      </c>
      <c r="C97" s="63" t="s">
        <v>1246</v>
      </c>
      <c r="D97" s="63" t="s">
        <v>1246</v>
      </c>
      <c r="E97" s="63" t="s">
        <v>1247</v>
      </c>
      <c r="F97" s="63" t="s">
        <v>1334</v>
      </c>
      <c r="G97" s="63" t="s">
        <v>1283</v>
      </c>
      <c r="H97" s="63" t="s">
        <v>1335</v>
      </c>
      <c r="I97" s="63" t="s">
        <v>544</v>
      </c>
      <c r="K97" s="63" t="s">
        <v>696</v>
      </c>
      <c r="L97" s="63" t="s">
        <v>255</v>
      </c>
      <c r="M97" s="63" t="s">
        <v>1250</v>
      </c>
      <c r="N97" s="63" t="s">
        <v>1336</v>
      </c>
      <c r="O97" s="63" t="s">
        <v>1286</v>
      </c>
      <c r="P97" s="63" t="s">
        <v>700</v>
      </c>
      <c r="Q97" s="63" t="s">
        <v>701</v>
      </c>
    </row>
    <row r="98" spans="1:17">
      <c r="A98" s="63" t="s">
        <v>1337</v>
      </c>
      <c r="B98" s="63" t="s">
        <v>1343</v>
      </c>
      <c r="C98" s="63" t="s">
        <v>1246</v>
      </c>
      <c r="D98" s="63" t="s">
        <v>1246</v>
      </c>
      <c r="E98" s="63" t="s">
        <v>1247</v>
      </c>
      <c r="F98" s="63" t="s">
        <v>1339</v>
      </c>
      <c r="G98" s="63" t="s">
        <v>1269</v>
      </c>
      <c r="H98" s="63" t="s">
        <v>1340</v>
      </c>
      <c r="I98" s="63" t="s">
        <v>544</v>
      </c>
      <c r="K98" s="63" t="s">
        <v>696</v>
      </c>
      <c r="L98" s="63" t="s">
        <v>255</v>
      </c>
      <c r="M98" s="63" t="s">
        <v>1250</v>
      </c>
      <c r="N98" s="63" t="s">
        <v>1341</v>
      </c>
      <c r="O98" s="63" t="s">
        <v>1272</v>
      </c>
      <c r="P98" s="63" t="s">
        <v>700</v>
      </c>
      <c r="Q98" s="63" t="s">
        <v>701</v>
      </c>
    </row>
    <row r="99" spans="1:17">
      <c r="A99" s="63" t="s">
        <v>1342</v>
      </c>
      <c r="B99" s="63" t="s">
        <v>1350</v>
      </c>
      <c r="C99" s="63" t="s">
        <v>1246</v>
      </c>
      <c r="D99" s="63" t="s">
        <v>1246</v>
      </c>
      <c r="E99" s="63" t="s">
        <v>1247</v>
      </c>
      <c r="F99" s="63" t="s">
        <v>1344</v>
      </c>
      <c r="G99" s="63" t="s">
        <v>1345</v>
      </c>
      <c r="H99" s="63" t="s">
        <v>1346</v>
      </c>
      <c r="I99" s="63" t="s">
        <v>544</v>
      </c>
      <c r="K99" s="63" t="s">
        <v>696</v>
      </c>
      <c r="L99" s="63" t="s">
        <v>255</v>
      </c>
      <c r="M99" s="63" t="s">
        <v>1250</v>
      </c>
      <c r="N99" s="63" t="s">
        <v>1347</v>
      </c>
      <c r="O99" s="63" t="s">
        <v>1348</v>
      </c>
      <c r="P99" s="63" t="s">
        <v>700</v>
      </c>
      <c r="Q99" s="63" t="s">
        <v>701</v>
      </c>
    </row>
    <row r="100" spans="1:17">
      <c r="A100" s="63" t="s">
        <v>1349</v>
      </c>
      <c r="B100" s="63" t="s">
        <v>1357</v>
      </c>
      <c r="C100" s="63" t="s">
        <v>1246</v>
      </c>
      <c r="D100" s="63" t="s">
        <v>1246</v>
      </c>
      <c r="E100" s="63" t="s">
        <v>1247</v>
      </c>
      <c r="F100" s="63" t="s">
        <v>1351</v>
      </c>
      <c r="G100" s="63" t="s">
        <v>1352</v>
      </c>
      <c r="H100" s="63" t="s">
        <v>1353</v>
      </c>
      <c r="I100" s="63" t="s">
        <v>544</v>
      </c>
      <c r="K100" s="63" t="s">
        <v>696</v>
      </c>
      <c r="L100" s="63" t="s">
        <v>255</v>
      </c>
      <c r="M100" s="63" t="s">
        <v>1250</v>
      </c>
      <c r="N100" s="63" t="s">
        <v>1354</v>
      </c>
      <c r="O100" s="63" t="s">
        <v>1355</v>
      </c>
      <c r="P100" s="63" t="s">
        <v>700</v>
      </c>
      <c r="Q100" s="63" t="s">
        <v>701</v>
      </c>
    </row>
    <row r="101" spans="1:17">
      <c r="A101" s="63" t="s">
        <v>1356</v>
      </c>
      <c r="B101" s="63" t="s">
        <v>1361</v>
      </c>
      <c r="C101" s="63" t="s">
        <v>1246</v>
      </c>
      <c r="D101" s="63" t="s">
        <v>1246</v>
      </c>
      <c r="E101" s="63" t="s">
        <v>1247</v>
      </c>
      <c r="F101" s="63" t="s">
        <v>1358</v>
      </c>
      <c r="G101" s="63" t="s">
        <v>1318</v>
      </c>
      <c r="H101" s="63" t="s">
        <v>1359</v>
      </c>
      <c r="I101" s="63" t="s">
        <v>546</v>
      </c>
      <c r="K101" s="63" t="s">
        <v>696</v>
      </c>
      <c r="L101" s="63" t="s">
        <v>255</v>
      </c>
      <c r="M101" s="63" t="s">
        <v>1250</v>
      </c>
      <c r="N101" s="63" t="s">
        <v>1360</v>
      </c>
      <c r="O101" s="63" t="s">
        <v>1321</v>
      </c>
      <c r="P101" s="63" t="s">
        <v>1157</v>
      </c>
      <c r="Q101" s="63" t="s">
        <v>701</v>
      </c>
    </row>
    <row r="102" spans="1:17">
      <c r="A102" s="63" t="s">
        <v>791</v>
      </c>
      <c r="B102" s="63" t="s">
        <v>1363</v>
      </c>
      <c r="C102" s="63" t="s">
        <v>1246</v>
      </c>
      <c r="D102" s="63" t="s">
        <v>1246</v>
      </c>
      <c r="E102" s="63" t="s">
        <v>1247</v>
      </c>
      <c r="F102" s="63" t="s">
        <v>793</v>
      </c>
      <c r="G102" s="63" t="s">
        <v>794</v>
      </c>
      <c r="H102" s="63" t="s">
        <v>795</v>
      </c>
      <c r="I102" s="63" t="s">
        <v>544</v>
      </c>
      <c r="K102" s="63" t="s">
        <v>696</v>
      </c>
      <c r="L102" s="63" t="s">
        <v>255</v>
      </c>
      <c r="M102" s="63" t="s">
        <v>1250</v>
      </c>
      <c r="N102" s="63" t="s">
        <v>796</v>
      </c>
      <c r="O102" s="63" t="s">
        <v>797</v>
      </c>
      <c r="P102" s="63" t="s">
        <v>700</v>
      </c>
      <c r="Q102" s="63" t="s">
        <v>701</v>
      </c>
    </row>
    <row r="103" spans="1:17">
      <c r="A103" s="63" t="s">
        <v>1362</v>
      </c>
      <c r="B103" s="63" t="s">
        <v>1368</v>
      </c>
      <c r="C103" s="63" t="s">
        <v>1246</v>
      </c>
      <c r="D103" s="63" t="s">
        <v>1246</v>
      </c>
      <c r="E103" s="63" t="s">
        <v>1247</v>
      </c>
      <c r="F103" s="63" t="s">
        <v>1364</v>
      </c>
      <c r="G103" s="63" t="s">
        <v>1255</v>
      </c>
      <c r="H103" s="63" t="s">
        <v>1365</v>
      </c>
      <c r="I103" s="63" t="s">
        <v>544</v>
      </c>
      <c r="K103" s="63" t="s">
        <v>696</v>
      </c>
      <c r="L103" s="63" t="s">
        <v>255</v>
      </c>
      <c r="M103" s="63" t="s">
        <v>1250</v>
      </c>
      <c r="N103" s="63" t="s">
        <v>1366</v>
      </c>
      <c r="O103" s="63" t="s">
        <v>1258</v>
      </c>
      <c r="P103" s="63" t="s">
        <v>700</v>
      </c>
      <c r="Q103" s="63" t="s">
        <v>701</v>
      </c>
    </row>
    <row r="104" spans="1:17">
      <c r="A104" s="63" t="s">
        <v>1367</v>
      </c>
      <c r="B104" s="63" t="s">
        <v>1375</v>
      </c>
      <c r="C104" s="63" t="s">
        <v>1246</v>
      </c>
      <c r="D104" s="63" t="s">
        <v>1246</v>
      </c>
      <c r="E104" s="63" t="s">
        <v>1247</v>
      </c>
      <c r="F104" s="63" t="s">
        <v>1369</v>
      </c>
      <c r="G104" s="63" t="s">
        <v>1370</v>
      </c>
      <c r="H104" s="63" t="s">
        <v>1371</v>
      </c>
      <c r="I104" s="63" t="s">
        <v>544</v>
      </c>
      <c r="K104" s="63" t="s">
        <v>696</v>
      </c>
      <c r="L104" s="63" t="s">
        <v>255</v>
      </c>
      <c r="M104" s="63" t="s">
        <v>1250</v>
      </c>
      <c r="N104" s="63" t="s">
        <v>1372</v>
      </c>
      <c r="O104" s="63" t="s">
        <v>1373</v>
      </c>
      <c r="P104" s="63" t="s">
        <v>700</v>
      </c>
      <c r="Q104" s="63" t="s">
        <v>701</v>
      </c>
    </row>
    <row r="105" spans="1:17">
      <c r="A105" s="63" t="s">
        <v>1374</v>
      </c>
      <c r="B105" s="63" t="s">
        <v>1380</v>
      </c>
      <c r="C105" s="63" t="s">
        <v>1246</v>
      </c>
      <c r="D105" s="63" t="s">
        <v>1246</v>
      </c>
      <c r="E105" s="63" t="s">
        <v>1247</v>
      </c>
      <c r="F105" s="63" t="s">
        <v>1376</v>
      </c>
      <c r="G105" s="63" t="s">
        <v>1283</v>
      </c>
      <c r="H105" s="63" t="s">
        <v>1377</v>
      </c>
      <c r="I105" s="63" t="s">
        <v>544</v>
      </c>
      <c r="K105" s="63" t="s">
        <v>696</v>
      </c>
      <c r="L105" s="63" t="s">
        <v>255</v>
      </c>
      <c r="M105" s="63" t="s">
        <v>1250</v>
      </c>
      <c r="N105" s="63" t="s">
        <v>1378</v>
      </c>
      <c r="O105" s="63" t="s">
        <v>1286</v>
      </c>
      <c r="P105" s="63" t="s">
        <v>700</v>
      </c>
      <c r="Q105" s="63" t="s">
        <v>701</v>
      </c>
    </row>
    <row r="106" spans="1:17">
      <c r="A106" s="63" t="s">
        <v>1379</v>
      </c>
      <c r="B106" s="63" t="s">
        <v>1385</v>
      </c>
      <c r="C106" s="63" t="s">
        <v>1246</v>
      </c>
      <c r="D106" s="63" t="s">
        <v>1246</v>
      </c>
      <c r="E106" s="63" t="s">
        <v>1247</v>
      </c>
      <c r="F106" s="63" t="s">
        <v>1381</v>
      </c>
      <c r="G106" s="63" t="s">
        <v>1283</v>
      </c>
      <c r="H106" s="63" t="s">
        <v>1382</v>
      </c>
      <c r="I106" s="63" t="s">
        <v>544</v>
      </c>
      <c r="K106" s="63" t="s">
        <v>696</v>
      </c>
      <c r="L106" s="63" t="s">
        <v>255</v>
      </c>
      <c r="M106" s="63" t="s">
        <v>1250</v>
      </c>
      <c r="N106" s="63" t="s">
        <v>1383</v>
      </c>
      <c r="O106" s="63" t="s">
        <v>1286</v>
      </c>
      <c r="P106" s="63" t="s">
        <v>700</v>
      </c>
      <c r="Q106" s="63" t="s">
        <v>701</v>
      </c>
    </row>
    <row r="107" spans="1:17">
      <c r="A107" s="63" t="s">
        <v>1384</v>
      </c>
      <c r="B107" s="63" t="s">
        <v>1392</v>
      </c>
      <c r="C107" s="63" t="s">
        <v>1246</v>
      </c>
      <c r="D107" s="63" t="s">
        <v>1246</v>
      </c>
      <c r="E107" s="63" t="s">
        <v>1247</v>
      </c>
      <c r="F107" s="63" t="s">
        <v>1386</v>
      </c>
      <c r="G107" s="63" t="s">
        <v>1387</v>
      </c>
      <c r="H107" s="63" t="s">
        <v>1388</v>
      </c>
      <c r="I107" s="63" t="s">
        <v>544</v>
      </c>
      <c r="K107" s="63" t="s">
        <v>696</v>
      </c>
      <c r="L107" s="63" t="s">
        <v>255</v>
      </c>
      <c r="M107" s="63" t="s">
        <v>1250</v>
      </c>
      <c r="N107" s="63" t="s">
        <v>1389</v>
      </c>
      <c r="O107" s="63" t="s">
        <v>1390</v>
      </c>
      <c r="P107" s="63" t="s">
        <v>700</v>
      </c>
      <c r="Q107" s="63" t="s">
        <v>701</v>
      </c>
    </row>
    <row r="108" spans="1:17">
      <c r="A108" s="63" t="s">
        <v>1391</v>
      </c>
      <c r="B108" s="63" t="s">
        <v>1399</v>
      </c>
      <c r="C108" s="63" t="s">
        <v>1246</v>
      </c>
      <c r="D108" s="63" t="s">
        <v>1246</v>
      </c>
      <c r="E108" s="63" t="s">
        <v>1247</v>
      </c>
      <c r="F108" s="63" t="s">
        <v>1393</v>
      </c>
      <c r="G108" s="63" t="s">
        <v>1394</v>
      </c>
      <c r="H108" s="63" t="s">
        <v>1395</v>
      </c>
      <c r="I108" s="63" t="s">
        <v>544</v>
      </c>
      <c r="K108" s="63" t="s">
        <v>696</v>
      </c>
      <c r="L108" s="63" t="s">
        <v>255</v>
      </c>
      <c r="M108" s="63" t="s">
        <v>1250</v>
      </c>
      <c r="N108" s="63" t="s">
        <v>1396</v>
      </c>
      <c r="O108" s="63" t="s">
        <v>1397</v>
      </c>
      <c r="P108" s="63" t="s">
        <v>700</v>
      </c>
      <c r="Q108" s="63" t="s">
        <v>701</v>
      </c>
    </row>
    <row r="109" spans="1:17">
      <c r="A109" s="63" t="s">
        <v>1398</v>
      </c>
      <c r="B109" s="63" t="s">
        <v>1404</v>
      </c>
      <c r="C109" s="63" t="s">
        <v>1246</v>
      </c>
      <c r="D109" s="63" t="s">
        <v>1246</v>
      </c>
      <c r="E109" s="63" t="s">
        <v>1247</v>
      </c>
      <c r="F109" s="63" t="s">
        <v>1400</v>
      </c>
      <c r="G109" s="63" t="s">
        <v>1283</v>
      </c>
      <c r="H109" s="63" t="s">
        <v>1401</v>
      </c>
      <c r="I109" s="63" t="s">
        <v>544</v>
      </c>
      <c r="K109" s="63" t="s">
        <v>696</v>
      </c>
      <c r="L109" s="63" t="s">
        <v>255</v>
      </c>
      <c r="M109" s="63" t="s">
        <v>1250</v>
      </c>
      <c r="N109" s="63" t="s">
        <v>1402</v>
      </c>
      <c r="O109" s="63" t="s">
        <v>1286</v>
      </c>
      <c r="P109" s="63" t="s">
        <v>700</v>
      </c>
      <c r="Q109" s="63" t="s">
        <v>701</v>
      </c>
    </row>
    <row r="110" spans="1:17">
      <c r="A110" s="63" t="s">
        <v>1403</v>
      </c>
      <c r="B110" s="63" t="s">
        <v>1409</v>
      </c>
      <c r="C110" s="63" t="s">
        <v>1246</v>
      </c>
      <c r="D110" s="63" t="s">
        <v>1246</v>
      </c>
      <c r="E110" s="63" t="s">
        <v>1247</v>
      </c>
      <c r="F110" s="63" t="s">
        <v>1405</v>
      </c>
      <c r="G110" s="63" t="s">
        <v>1352</v>
      </c>
      <c r="H110" s="63" t="s">
        <v>1406</v>
      </c>
      <c r="I110" s="63" t="s">
        <v>546</v>
      </c>
      <c r="K110" s="63" t="s">
        <v>696</v>
      </c>
      <c r="L110" s="63" t="s">
        <v>255</v>
      </c>
      <c r="M110" s="63" t="s">
        <v>1250</v>
      </c>
      <c r="N110" s="63" t="s">
        <v>1407</v>
      </c>
      <c r="O110" s="63" t="s">
        <v>1355</v>
      </c>
      <c r="P110" s="63" t="s">
        <v>1157</v>
      </c>
      <c r="Q110" s="63" t="s">
        <v>701</v>
      </c>
    </row>
    <row r="111" spans="1:17">
      <c r="A111" s="63" t="s">
        <v>1408</v>
      </c>
      <c r="B111" s="63" t="s">
        <v>1414</v>
      </c>
      <c r="C111" s="63" t="s">
        <v>1246</v>
      </c>
      <c r="D111" s="63" t="s">
        <v>1246</v>
      </c>
      <c r="E111" s="63" t="s">
        <v>1247</v>
      </c>
      <c r="F111" s="63" t="s">
        <v>1410</v>
      </c>
      <c r="G111" s="63" t="s">
        <v>1387</v>
      </c>
      <c r="H111" s="63" t="s">
        <v>1411</v>
      </c>
      <c r="I111" s="63" t="s">
        <v>544</v>
      </c>
      <c r="K111" s="63" t="s">
        <v>696</v>
      </c>
      <c r="L111" s="63" t="s">
        <v>255</v>
      </c>
      <c r="M111" s="63" t="s">
        <v>1250</v>
      </c>
      <c r="N111" s="63" t="s">
        <v>1412</v>
      </c>
      <c r="O111" s="63" t="s">
        <v>1390</v>
      </c>
      <c r="P111" s="63" t="s">
        <v>700</v>
      </c>
      <c r="Q111" s="63" t="s">
        <v>701</v>
      </c>
    </row>
    <row r="112" spans="1:17">
      <c r="A112" s="63" t="s">
        <v>1413</v>
      </c>
      <c r="B112" s="63" t="s">
        <v>1419</v>
      </c>
      <c r="C112" s="63" t="s">
        <v>1246</v>
      </c>
      <c r="D112" s="63" t="s">
        <v>1246</v>
      </c>
      <c r="E112" s="63" t="s">
        <v>1247</v>
      </c>
      <c r="F112" s="63" t="s">
        <v>1415</v>
      </c>
      <c r="G112" s="63" t="s">
        <v>1269</v>
      </c>
      <c r="H112" s="63" t="s">
        <v>1416</v>
      </c>
      <c r="I112" s="63" t="s">
        <v>544</v>
      </c>
      <c r="K112" s="63" t="s">
        <v>696</v>
      </c>
      <c r="L112" s="63" t="s">
        <v>255</v>
      </c>
      <c r="M112" s="63" t="s">
        <v>1250</v>
      </c>
      <c r="N112" s="63" t="s">
        <v>1417</v>
      </c>
      <c r="O112" s="63" t="s">
        <v>1272</v>
      </c>
      <c r="P112" s="63" t="s">
        <v>700</v>
      </c>
      <c r="Q112" s="63" t="s">
        <v>701</v>
      </c>
    </row>
    <row r="113" spans="1:17">
      <c r="A113" s="63" t="s">
        <v>1418</v>
      </c>
      <c r="B113" s="63" t="s">
        <v>1424</v>
      </c>
      <c r="C113" s="63" t="s">
        <v>1246</v>
      </c>
      <c r="D113" s="63" t="s">
        <v>1246</v>
      </c>
      <c r="E113" s="63" t="s">
        <v>1247</v>
      </c>
      <c r="F113" s="63" t="s">
        <v>1420</v>
      </c>
      <c r="G113" s="63" t="s">
        <v>1283</v>
      </c>
      <c r="H113" s="63" t="s">
        <v>1421</v>
      </c>
      <c r="I113" s="63" t="s">
        <v>544</v>
      </c>
      <c r="K113" s="63" t="s">
        <v>696</v>
      </c>
      <c r="L113" s="63" t="s">
        <v>255</v>
      </c>
      <c r="M113" s="63" t="s">
        <v>1250</v>
      </c>
      <c r="N113" s="63" t="s">
        <v>1422</v>
      </c>
      <c r="O113" s="63" t="s">
        <v>1286</v>
      </c>
      <c r="P113" s="63" t="s">
        <v>700</v>
      </c>
      <c r="Q113" s="63" t="s">
        <v>701</v>
      </c>
    </row>
    <row r="114" spans="1:17">
      <c r="A114" s="63" t="s">
        <v>1423</v>
      </c>
      <c r="B114" s="63" t="s">
        <v>1429</v>
      </c>
      <c r="C114" s="63" t="s">
        <v>1246</v>
      </c>
      <c r="D114" s="63" t="s">
        <v>1246</v>
      </c>
      <c r="E114" s="63" t="s">
        <v>1247</v>
      </c>
      <c r="F114" s="63" t="s">
        <v>1425</v>
      </c>
      <c r="G114" s="63" t="s">
        <v>1283</v>
      </c>
      <c r="H114" s="63" t="s">
        <v>1426</v>
      </c>
      <c r="I114" s="63" t="s">
        <v>544</v>
      </c>
      <c r="K114" s="63" t="s">
        <v>696</v>
      </c>
      <c r="L114" s="63" t="s">
        <v>255</v>
      </c>
      <c r="M114" s="63" t="s">
        <v>1250</v>
      </c>
      <c r="N114" s="63" t="s">
        <v>1427</v>
      </c>
      <c r="O114" s="63" t="s">
        <v>1286</v>
      </c>
      <c r="P114" s="63" t="s">
        <v>700</v>
      </c>
      <c r="Q114" s="63" t="s">
        <v>701</v>
      </c>
    </row>
    <row r="115" spans="1:17">
      <c r="A115" s="63" t="s">
        <v>1428</v>
      </c>
      <c r="B115" s="63" t="s">
        <v>1434</v>
      </c>
      <c r="C115" s="63" t="s">
        <v>1246</v>
      </c>
      <c r="D115" s="63" t="s">
        <v>1246</v>
      </c>
      <c r="E115" s="63" t="s">
        <v>1247</v>
      </c>
      <c r="F115" s="63" t="s">
        <v>1430</v>
      </c>
      <c r="G115" s="63" t="s">
        <v>738</v>
      </c>
      <c r="H115" s="63" t="s">
        <v>1431</v>
      </c>
      <c r="I115" s="63" t="s">
        <v>544</v>
      </c>
      <c r="K115" s="63" t="s">
        <v>696</v>
      </c>
      <c r="L115" s="63" t="s">
        <v>255</v>
      </c>
      <c r="M115" s="63" t="s">
        <v>1250</v>
      </c>
      <c r="N115" s="63" t="s">
        <v>1432</v>
      </c>
      <c r="O115" s="63" t="s">
        <v>742</v>
      </c>
      <c r="P115" s="63" t="s">
        <v>700</v>
      </c>
      <c r="Q115" s="63" t="s">
        <v>701</v>
      </c>
    </row>
    <row r="116" spans="1:17">
      <c r="A116" s="63" t="s">
        <v>1433</v>
      </c>
      <c r="B116" s="63" t="s">
        <v>1439</v>
      </c>
      <c r="C116" s="63" t="s">
        <v>1246</v>
      </c>
      <c r="D116" s="63" t="s">
        <v>1246</v>
      </c>
      <c r="E116" s="63" t="s">
        <v>1247</v>
      </c>
      <c r="F116" s="63" t="s">
        <v>1435</v>
      </c>
      <c r="G116" s="63" t="s">
        <v>1269</v>
      </c>
      <c r="H116" s="63" t="s">
        <v>1436</v>
      </c>
      <c r="I116" s="63" t="s">
        <v>544</v>
      </c>
      <c r="K116" s="63" t="s">
        <v>696</v>
      </c>
      <c r="L116" s="63" t="s">
        <v>255</v>
      </c>
      <c r="M116" s="63" t="s">
        <v>1250</v>
      </c>
      <c r="N116" s="63" t="s">
        <v>1437</v>
      </c>
      <c r="O116" s="63" t="s">
        <v>1272</v>
      </c>
      <c r="P116" s="63" t="s">
        <v>700</v>
      </c>
      <c r="Q116" s="63" t="s">
        <v>701</v>
      </c>
    </row>
    <row r="117" spans="1:17">
      <c r="A117" s="63" t="s">
        <v>1438</v>
      </c>
      <c r="B117" s="63" t="s">
        <v>1444</v>
      </c>
      <c r="C117" s="63" t="s">
        <v>1246</v>
      </c>
      <c r="D117" s="63" t="s">
        <v>1246</v>
      </c>
      <c r="E117" s="63" t="s">
        <v>1247</v>
      </c>
      <c r="F117" s="63" t="s">
        <v>1440</v>
      </c>
      <c r="G117" s="63" t="s">
        <v>1276</v>
      </c>
      <c r="H117" s="63" t="s">
        <v>1441</v>
      </c>
      <c r="I117" s="63" t="s">
        <v>544</v>
      </c>
      <c r="K117" s="63" t="s">
        <v>696</v>
      </c>
      <c r="L117" s="63" t="s">
        <v>255</v>
      </c>
      <c r="M117" s="63" t="s">
        <v>1250</v>
      </c>
      <c r="N117" s="63" t="s">
        <v>1442</v>
      </c>
      <c r="O117" s="63" t="s">
        <v>1279</v>
      </c>
      <c r="P117" s="63" t="s">
        <v>700</v>
      </c>
      <c r="Q117" s="63" t="s">
        <v>701</v>
      </c>
    </row>
    <row r="118" spans="1:17">
      <c r="A118" s="63" t="s">
        <v>1443</v>
      </c>
      <c r="B118" s="63" t="s">
        <v>1449</v>
      </c>
      <c r="C118" s="63" t="s">
        <v>1246</v>
      </c>
      <c r="D118" s="63" t="s">
        <v>1246</v>
      </c>
      <c r="E118" s="63" t="s">
        <v>1247</v>
      </c>
      <c r="F118" s="63" t="s">
        <v>1445</v>
      </c>
      <c r="G118" s="63" t="s">
        <v>1352</v>
      </c>
      <c r="H118" s="63" t="s">
        <v>1446</v>
      </c>
      <c r="I118" s="63" t="s">
        <v>544</v>
      </c>
      <c r="K118" s="63" t="s">
        <v>696</v>
      </c>
      <c r="L118" s="63" t="s">
        <v>255</v>
      </c>
      <c r="M118" s="63" t="s">
        <v>1250</v>
      </c>
      <c r="N118" s="63" t="s">
        <v>1447</v>
      </c>
      <c r="O118" s="63" t="s">
        <v>1355</v>
      </c>
      <c r="P118" s="63" t="s">
        <v>700</v>
      </c>
      <c r="Q118" s="63" t="s">
        <v>701</v>
      </c>
    </row>
    <row r="119" spans="1:17">
      <c r="A119" s="63" t="s">
        <v>1448</v>
      </c>
      <c r="B119" s="63" t="s">
        <v>1454</v>
      </c>
      <c r="C119" s="63" t="s">
        <v>1246</v>
      </c>
      <c r="D119" s="63" t="s">
        <v>1246</v>
      </c>
      <c r="E119" s="63" t="s">
        <v>1247</v>
      </c>
      <c r="F119" s="63" t="s">
        <v>1450</v>
      </c>
      <c r="G119" s="63" t="s">
        <v>1283</v>
      </c>
      <c r="H119" s="63" t="s">
        <v>1451</v>
      </c>
      <c r="I119" s="63" t="s">
        <v>544</v>
      </c>
      <c r="K119" s="63" t="s">
        <v>696</v>
      </c>
      <c r="L119" s="63" t="s">
        <v>255</v>
      </c>
      <c r="M119" s="63" t="s">
        <v>1250</v>
      </c>
      <c r="N119" s="63" t="s">
        <v>1452</v>
      </c>
      <c r="O119" s="63" t="s">
        <v>1286</v>
      </c>
      <c r="P119" s="63" t="s">
        <v>700</v>
      </c>
      <c r="Q119" s="63" t="s">
        <v>701</v>
      </c>
    </row>
    <row r="120" spans="1:17">
      <c r="A120" s="63" t="s">
        <v>1453</v>
      </c>
      <c r="B120" s="63" t="s">
        <v>1459</v>
      </c>
      <c r="C120" s="63" t="s">
        <v>1246</v>
      </c>
      <c r="D120" s="63" t="s">
        <v>1246</v>
      </c>
      <c r="E120" s="63" t="s">
        <v>1247</v>
      </c>
      <c r="F120" s="63" t="s">
        <v>1455</v>
      </c>
      <c r="G120" s="63" t="s">
        <v>1269</v>
      </c>
      <c r="H120" s="63" t="s">
        <v>1456</v>
      </c>
      <c r="I120" s="63" t="s">
        <v>544</v>
      </c>
      <c r="K120" s="63" t="s">
        <v>696</v>
      </c>
      <c r="L120" s="63" t="s">
        <v>255</v>
      </c>
      <c r="M120" s="63" t="s">
        <v>1250</v>
      </c>
      <c r="N120" s="63" t="s">
        <v>1457</v>
      </c>
      <c r="O120" s="63" t="s">
        <v>1272</v>
      </c>
      <c r="P120" s="63" t="s">
        <v>700</v>
      </c>
      <c r="Q120" s="63" t="s">
        <v>701</v>
      </c>
    </row>
    <row r="121" spans="1:17">
      <c r="A121" s="63" t="s">
        <v>1458</v>
      </c>
      <c r="B121" s="63" t="s">
        <v>1464</v>
      </c>
      <c r="C121" s="63" t="s">
        <v>1246</v>
      </c>
      <c r="D121" s="63" t="s">
        <v>1246</v>
      </c>
      <c r="E121" s="63" t="s">
        <v>1247</v>
      </c>
      <c r="F121" s="63" t="s">
        <v>1460</v>
      </c>
      <c r="G121" s="63" t="s">
        <v>1269</v>
      </c>
      <c r="H121" s="63" t="s">
        <v>1461</v>
      </c>
      <c r="I121" s="63" t="s">
        <v>544</v>
      </c>
      <c r="K121" s="63" t="s">
        <v>696</v>
      </c>
      <c r="L121" s="63" t="s">
        <v>255</v>
      </c>
      <c r="M121" s="63" t="s">
        <v>1250</v>
      </c>
      <c r="N121" s="63" t="s">
        <v>1462</v>
      </c>
      <c r="O121" s="63" t="s">
        <v>1272</v>
      </c>
      <c r="P121" s="63" t="s">
        <v>700</v>
      </c>
      <c r="Q121" s="63" t="s">
        <v>701</v>
      </c>
    </row>
    <row r="122" spans="1:17">
      <c r="A122" s="63" t="s">
        <v>1463</v>
      </c>
      <c r="B122" s="63" t="s">
        <v>1469</v>
      </c>
      <c r="C122" s="63" t="s">
        <v>1246</v>
      </c>
      <c r="D122" s="63" t="s">
        <v>1246</v>
      </c>
      <c r="E122" s="63" t="s">
        <v>1247</v>
      </c>
      <c r="F122" s="63" t="s">
        <v>1465</v>
      </c>
      <c r="G122" s="63" t="s">
        <v>1269</v>
      </c>
      <c r="H122" s="63" t="s">
        <v>1466</v>
      </c>
      <c r="I122" s="63" t="s">
        <v>544</v>
      </c>
      <c r="K122" s="63" t="s">
        <v>696</v>
      </c>
      <c r="L122" s="63" t="s">
        <v>255</v>
      </c>
      <c r="M122" s="63" t="s">
        <v>1250</v>
      </c>
      <c r="N122" s="63" t="s">
        <v>1467</v>
      </c>
      <c r="O122" s="63" t="s">
        <v>1272</v>
      </c>
      <c r="P122" s="63" t="s">
        <v>700</v>
      </c>
      <c r="Q122" s="63" t="s">
        <v>701</v>
      </c>
    </row>
    <row r="123" spans="1:17">
      <c r="A123" s="63" t="s">
        <v>1468</v>
      </c>
      <c r="B123" s="63" t="s">
        <v>1474</v>
      </c>
      <c r="C123" s="63" t="s">
        <v>1246</v>
      </c>
      <c r="D123" s="63" t="s">
        <v>1246</v>
      </c>
      <c r="E123" s="63" t="s">
        <v>1247</v>
      </c>
      <c r="F123" s="63" t="s">
        <v>1470</v>
      </c>
      <c r="G123" s="63" t="s">
        <v>1269</v>
      </c>
      <c r="H123" s="63" t="s">
        <v>1471</v>
      </c>
      <c r="I123" s="63" t="s">
        <v>544</v>
      </c>
      <c r="K123" s="63" t="s">
        <v>696</v>
      </c>
      <c r="L123" s="63" t="s">
        <v>255</v>
      </c>
      <c r="M123" s="63" t="s">
        <v>1250</v>
      </c>
      <c r="N123" s="63" t="s">
        <v>1472</v>
      </c>
      <c r="O123" s="63" t="s">
        <v>1272</v>
      </c>
      <c r="P123" s="63" t="s">
        <v>700</v>
      </c>
      <c r="Q123" s="63" t="s">
        <v>701</v>
      </c>
    </row>
    <row r="124" spans="1:17">
      <c r="A124" s="63" t="s">
        <v>1473</v>
      </c>
      <c r="B124" s="63" t="s">
        <v>1479</v>
      </c>
      <c r="C124" s="63" t="s">
        <v>1246</v>
      </c>
      <c r="D124" s="63" t="s">
        <v>1246</v>
      </c>
      <c r="E124" s="63" t="s">
        <v>1247</v>
      </c>
      <c r="F124" s="63" t="s">
        <v>1475</v>
      </c>
      <c r="G124" s="63" t="s">
        <v>1255</v>
      </c>
      <c r="H124" s="63" t="s">
        <v>1476</v>
      </c>
      <c r="I124" s="63" t="s">
        <v>544</v>
      </c>
      <c r="K124" s="63" t="s">
        <v>696</v>
      </c>
      <c r="L124" s="63" t="s">
        <v>255</v>
      </c>
      <c r="M124" s="63" t="s">
        <v>1250</v>
      </c>
      <c r="N124" s="63" t="s">
        <v>1477</v>
      </c>
      <c r="O124" s="63" t="s">
        <v>1258</v>
      </c>
      <c r="P124" s="63" t="s">
        <v>700</v>
      </c>
      <c r="Q124" s="63" t="s">
        <v>701</v>
      </c>
    </row>
    <row r="125" spans="1:17">
      <c r="A125" s="63" t="s">
        <v>1478</v>
      </c>
      <c r="B125" s="63" t="s">
        <v>1484</v>
      </c>
      <c r="C125" s="63" t="s">
        <v>1246</v>
      </c>
      <c r="D125" s="63" t="s">
        <v>1246</v>
      </c>
      <c r="E125" s="63" t="s">
        <v>1247</v>
      </c>
      <c r="F125" s="63" t="s">
        <v>1480</v>
      </c>
      <c r="G125" s="63" t="s">
        <v>1345</v>
      </c>
      <c r="H125" s="63" t="s">
        <v>1481</v>
      </c>
      <c r="I125" s="63" t="s">
        <v>544</v>
      </c>
      <c r="K125" s="63" t="s">
        <v>696</v>
      </c>
      <c r="L125" s="63" t="s">
        <v>255</v>
      </c>
      <c r="M125" s="63" t="s">
        <v>1250</v>
      </c>
      <c r="N125" s="63" t="s">
        <v>1482</v>
      </c>
      <c r="O125" s="63" t="s">
        <v>1348</v>
      </c>
      <c r="P125" s="63" t="s">
        <v>700</v>
      </c>
      <c r="Q125" s="63" t="s">
        <v>701</v>
      </c>
    </row>
    <row r="126" spans="1:17">
      <c r="A126" s="63" t="s">
        <v>1483</v>
      </c>
      <c r="B126" s="63" t="s">
        <v>1489</v>
      </c>
      <c r="C126" s="63" t="s">
        <v>1246</v>
      </c>
      <c r="D126" s="63" t="s">
        <v>1246</v>
      </c>
      <c r="E126" s="63" t="s">
        <v>1247</v>
      </c>
      <c r="F126" s="63" t="s">
        <v>1485</v>
      </c>
      <c r="G126" s="63" t="s">
        <v>1387</v>
      </c>
      <c r="H126" s="63" t="s">
        <v>1486</v>
      </c>
      <c r="I126" s="63" t="s">
        <v>546</v>
      </c>
      <c r="K126" s="63" t="s">
        <v>696</v>
      </c>
      <c r="L126" s="63" t="s">
        <v>255</v>
      </c>
      <c r="M126" s="63" t="s">
        <v>1250</v>
      </c>
      <c r="N126" s="63" t="s">
        <v>1487</v>
      </c>
      <c r="O126" s="63" t="s">
        <v>1390</v>
      </c>
      <c r="P126" s="63" t="s">
        <v>1157</v>
      </c>
      <c r="Q126" s="63" t="s">
        <v>701</v>
      </c>
    </row>
    <row r="127" spans="1:17">
      <c r="A127" s="63" t="s">
        <v>1488</v>
      </c>
      <c r="B127" s="63" t="s">
        <v>1494</v>
      </c>
      <c r="C127" s="63" t="s">
        <v>1246</v>
      </c>
      <c r="D127" s="63" t="s">
        <v>1246</v>
      </c>
      <c r="E127" s="63" t="s">
        <v>1247</v>
      </c>
      <c r="F127" s="63" t="s">
        <v>1490</v>
      </c>
      <c r="G127" s="63" t="s">
        <v>1283</v>
      </c>
      <c r="H127" s="63" t="s">
        <v>1491</v>
      </c>
      <c r="I127" s="63" t="s">
        <v>544</v>
      </c>
      <c r="K127" s="63" t="s">
        <v>696</v>
      </c>
      <c r="L127" s="63" t="s">
        <v>255</v>
      </c>
      <c r="M127" s="63" t="s">
        <v>1250</v>
      </c>
      <c r="N127" s="63" t="s">
        <v>1492</v>
      </c>
      <c r="O127" s="63" t="s">
        <v>1286</v>
      </c>
      <c r="P127" s="63" t="s">
        <v>700</v>
      </c>
      <c r="Q127" s="63" t="s">
        <v>701</v>
      </c>
    </row>
    <row r="128" spans="1:17">
      <c r="A128" s="63" t="s">
        <v>1493</v>
      </c>
      <c r="B128" s="63" t="s">
        <v>1499</v>
      </c>
      <c r="C128" s="63" t="s">
        <v>1246</v>
      </c>
      <c r="D128" s="63" t="s">
        <v>1246</v>
      </c>
      <c r="E128" s="63" t="s">
        <v>1247</v>
      </c>
      <c r="F128" s="63" t="s">
        <v>1495</v>
      </c>
      <c r="G128" s="63" t="s">
        <v>1394</v>
      </c>
      <c r="H128" s="63" t="s">
        <v>1496</v>
      </c>
      <c r="I128" s="63" t="s">
        <v>544</v>
      </c>
      <c r="K128" s="63" t="s">
        <v>696</v>
      </c>
      <c r="L128" s="63" t="s">
        <v>255</v>
      </c>
      <c r="M128" s="63" t="s">
        <v>1250</v>
      </c>
      <c r="N128" s="63" t="s">
        <v>1497</v>
      </c>
      <c r="O128" s="63" t="s">
        <v>1397</v>
      </c>
      <c r="P128" s="63" t="s">
        <v>700</v>
      </c>
      <c r="Q128" s="63" t="s">
        <v>701</v>
      </c>
    </row>
    <row r="129" spans="1:17">
      <c r="A129" s="63" t="s">
        <v>1498</v>
      </c>
      <c r="B129" s="63" t="s">
        <v>1504</v>
      </c>
      <c r="C129" s="63" t="s">
        <v>1246</v>
      </c>
      <c r="D129" s="63" t="s">
        <v>1246</v>
      </c>
      <c r="E129" s="63" t="s">
        <v>1247</v>
      </c>
      <c r="F129" s="63" t="s">
        <v>1500</v>
      </c>
      <c r="G129" s="63" t="s">
        <v>1269</v>
      </c>
      <c r="H129" s="63" t="s">
        <v>1501</v>
      </c>
      <c r="I129" s="63" t="s">
        <v>544</v>
      </c>
      <c r="K129" s="63" t="s">
        <v>696</v>
      </c>
      <c r="L129" s="63" t="s">
        <v>255</v>
      </c>
      <c r="M129" s="63" t="s">
        <v>1250</v>
      </c>
      <c r="N129" s="63" t="s">
        <v>1502</v>
      </c>
      <c r="O129" s="63" t="s">
        <v>1272</v>
      </c>
      <c r="P129" s="63" t="s">
        <v>700</v>
      </c>
      <c r="Q129" s="63" t="s">
        <v>701</v>
      </c>
    </row>
    <row r="130" spans="1:17">
      <c r="A130" s="63" t="s">
        <v>1503</v>
      </c>
      <c r="B130" s="63" t="s">
        <v>1508</v>
      </c>
      <c r="C130" s="63" t="s">
        <v>1246</v>
      </c>
      <c r="D130" s="63" t="s">
        <v>1246</v>
      </c>
      <c r="E130" s="63" t="s">
        <v>1247</v>
      </c>
      <c r="F130" s="63" t="s">
        <v>1505</v>
      </c>
      <c r="G130" s="63" t="s">
        <v>1269</v>
      </c>
      <c r="H130" s="63" t="s">
        <v>1501</v>
      </c>
      <c r="I130" s="63" t="s">
        <v>544</v>
      </c>
      <c r="K130" s="63" t="s">
        <v>696</v>
      </c>
      <c r="L130" s="63" t="s">
        <v>255</v>
      </c>
      <c r="M130" s="63" t="s">
        <v>1250</v>
      </c>
      <c r="N130" s="63" t="s">
        <v>1506</v>
      </c>
      <c r="O130" s="63" t="s">
        <v>1272</v>
      </c>
      <c r="P130" s="63" t="s">
        <v>700</v>
      </c>
      <c r="Q130" s="63" t="s">
        <v>701</v>
      </c>
    </row>
    <row r="131" spans="1:17">
      <c r="A131" s="63" t="s">
        <v>5085</v>
      </c>
      <c r="B131" s="63" t="s">
        <v>1513</v>
      </c>
      <c r="C131" s="63" t="s">
        <v>1246</v>
      </c>
      <c r="D131" s="63" t="s">
        <v>1246</v>
      </c>
      <c r="E131" s="63" t="s">
        <v>1247</v>
      </c>
      <c r="F131" s="63" t="s">
        <v>5086</v>
      </c>
      <c r="G131" s="63" t="s">
        <v>1394</v>
      </c>
      <c r="H131" s="63" t="s">
        <v>5087</v>
      </c>
      <c r="I131" s="63" t="s">
        <v>544</v>
      </c>
      <c r="K131" s="63" t="s">
        <v>696</v>
      </c>
      <c r="L131" s="63" t="s">
        <v>255</v>
      </c>
      <c r="M131" s="63" t="s">
        <v>1250</v>
      </c>
      <c r="N131" s="63" t="s">
        <v>5088</v>
      </c>
      <c r="O131" s="63" t="s">
        <v>1397</v>
      </c>
      <c r="P131" s="63" t="s">
        <v>700</v>
      </c>
      <c r="Q131" s="63" t="s">
        <v>701</v>
      </c>
    </row>
    <row r="132" spans="1:17">
      <c r="A132" s="63" t="s">
        <v>1507</v>
      </c>
      <c r="B132" s="63" t="s">
        <v>1518</v>
      </c>
      <c r="C132" s="63" t="s">
        <v>1246</v>
      </c>
      <c r="D132" s="63" t="s">
        <v>1246</v>
      </c>
      <c r="E132" s="63" t="s">
        <v>1247</v>
      </c>
      <c r="F132" s="63" t="s">
        <v>1509</v>
      </c>
      <c r="G132" s="63" t="s">
        <v>1269</v>
      </c>
      <c r="H132" s="63" t="s">
        <v>1510</v>
      </c>
      <c r="I132" s="63" t="s">
        <v>544</v>
      </c>
      <c r="K132" s="63" t="s">
        <v>696</v>
      </c>
      <c r="L132" s="63" t="s">
        <v>255</v>
      </c>
      <c r="M132" s="63" t="s">
        <v>1250</v>
      </c>
      <c r="N132" s="63" t="s">
        <v>1511</v>
      </c>
      <c r="O132" s="63" t="s">
        <v>1272</v>
      </c>
      <c r="P132" s="63" t="s">
        <v>700</v>
      </c>
      <c r="Q132" s="63" t="s">
        <v>701</v>
      </c>
    </row>
    <row r="133" spans="1:17">
      <c r="A133" s="63" t="s">
        <v>1512</v>
      </c>
      <c r="B133" s="63" t="s">
        <v>1523</v>
      </c>
      <c r="C133" s="63" t="s">
        <v>1246</v>
      </c>
      <c r="D133" s="63" t="s">
        <v>1246</v>
      </c>
      <c r="E133" s="63" t="s">
        <v>1247</v>
      </c>
      <c r="F133" s="63" t="s">
        <v>1514</v>
      </c>
      <c r="G133" s="63" t="s">
        <v>1269</v>
      </c>
      <c r="H133" s="63" t="s">
        <v>1515</v>
      </c>
      <c r="I133" s="63" t="s">
        <v>544</v>
      </c>
      <c r="K133" s="63" t="s">
        <v>696</v>
      </c>
      <c r="L133" s="63" t="s">
        <v>255</v>
      </c>
      <c r="M133" s="63" t="s">
        <v>1250</v>
      </c>
      <c r="N133" s="63" t="s">
        <v>1516</v>
      </c>
      <c r="O133" s="63" t="s">
        <v>1272</v>
      </c>
      <c r="P133" s="63" t="s">
        <v>700</v>
      </c>
      <c r="Q133" s="63" t="s">
        <v>701</v>
      </c>
    </row>
    <row r="134" spans="1:17">
      <c r="A134" s="63" t="s">
        <v>1517</v>
      </c>
      <c r="B134" s="63" t="s">
        <v>1528</v>
      </c>
      <c r="C134" s="63" t="s">
        <v>1246</v>
      </c>
      <c r="D134" s="63" t="s">
        <v>1246</v>
      </c>
      <c r="E134" s="63" t="s">
        <v>1247</v>
      </c>
      <c r="F134" s="63" t="s">
        <v>1519</v>
      </c>
      <c r="G134" s="63" t="s">
        <v>1352</v>
      </c>
      <c r="H134" s="63" t="s">
        <v>1520</v>
      </c>
      <c r="I134" s="63" t="s">
        <v>544</v>
      </c>
      <c r="K134" s="63" t="s">
        <v>696</v>
      </c>
      <c r="L134" s="63" t="s">
        <v>255</v>
      </c>
      <c r="M134" s="63" t="s">
        <v>1250</v>
      </c>
      <c r="N134" s="63" t="s">
        <v>1521</v>
      </c>
      <c r="O134" s="63" t="s">
        <v>1355</v>
      </c>
      <c r="P134" s="63" t="s">
        <v>700</v>
      </c>
      <c r="Q134" s="63" t="s">
        <v>701</v>
      </c>
    </row>
    <row r="135" spans="1:17">
      <c r="A135" s="63" t="s">
        <v>1522</v>
      </c>
      <c r="B135" s="63" t="s">
        <v>1533</v>
      </c>
      <c r="C135" s="63" t="s">
        <v>1246</v>
      </c>
      <c r="D135" s="63" t="s">
        <v>1246</v>
      </c>
      <c r="E135" s="63" t="s">
        <v>1247</v>
      </c>
      <c r="F135" s="63" t="s">
        <v>1524</v>
      </c>
      <c r="G135" s="63" t="s">
        <v>1394</v>
      </c>
      <c r="H135" s="63" t="s">
        <v>1525</v>
      </c>
      <c r="I135" s="63" t="s">
        <v>544</v>
      </c>
      <c r="K135" s="63" t="s">
        <v>696</v>
      </c>
      <c r="L135" s="63" t="s">
        <v>255</v>
      </c>
      <c r="M135" s="63" t="s">
        <v>1250</v>
      </c>
      <c r="N135" s="63" t="s">
        <v>1526</v>
      </c>
      <c r="O135" s="63" t="s">
        <v>1397</v>
      </c>
      <c r="P135" s="63" t="s">
        <v>700</v>
      </c>
      <c r="Q135" s="63" t="s">
        <v>701</v>
      </c>
    </row>
    <row r="136" spans="1:17">
      <c r="A136" s="63" t="s">
        <v>1527</v>
      </c>
      <c r="B136" s="63" t="s">
        <v>1538</v>
      </c>
      <c r="C136" s="63" t="s">
        <v>1246</v>
      </c>
      <c r="D136" s="63" t="s">
        <v>1246</v>
      </c>
      <c r="E136" s="63" t="s">
        <v>1247</v>
      </c>
      <c r="F136" s="63" t="s">
        <v>1529</v>
      </c>
      <c r="G136" s="63" t="s">
        <v>1387</v>
      </c>
      <c r="H136" s="63" t="s">
        <v>1530</v>
      </c>
      <c r="I136" s="63" t="s">
        <v>544</v>
      </c>
      <c r="K136" s="63" t="s">
        <v>696</v>
      </c>
      <c r="L136" s="63" t="s">
        <v>255</v>
      </c>
      <c r="M136" s="63" t="s">
        <v>1250</v>
      </c>
      <c r="N136" s="63" t="s">
        <v>1531</v>
      </c>
      <c r="O136" s="63" t="s">
        <v>1390</v>
      </c>
      <c r="P136" s="63" t="s">
        <v>700</v>
      </c>
      <c r="Q136" s="63" t="s">
        <v>701</v>
      </c>
    </row>
    <row r="137" spans="1:17">
      <c r="A137" s="63" t="s">
        <v>1532</v>
      </c>
      <c r="B137" s="63" t="s">
        <v>1543</v>
      </c>
      <c r="C137" s="63" t="s">
        <v>1246</v>
      </c>
      <c r="D137" s="63" t="s">
        <v>1246</v>
      </c>
      <c r="E137" s="63" t="s">
        <v>1247</v>
      </c>
      <c r="F137" s="63" t="s">
        <v>1534</v>
      </c>
      <c r="G137" s="63" t="s">
        <v>1269</v>
      </c>
      <c r="H137" s="63" t="s">
        <v>1535</v>
      </c>
      <c r="I137" s="63" t="s">
        <v>544</v>
      </c>
      <c r="K137" s="63" t="s">
        <v>696</v>
      </c>
      <c r="L137" s="63" t="s">
        <v>255</v>
      </c>
      <c r="M137" s="63" t="s">
        <v>1250</v>
      </c>
      <c r="N137" s="63" t="s">
        <v>1536</v>
      </c>
      <c r="O137" s="63" t="s">
        <v>1272</v>
      </c>
      <c r="P137" s="63" t="s">
        <v>700</v>
      </c>
      <c r="Q137" s="63" t="s">
        <v>701</v>
      </c>
    </row>
    <row r="138" spans="1:17">
      <c r="A138" s="63" t="s">
        <v>1537</v>
      </c>
      <c r="B138" s="63" t="s">
        <v>1550</v>
      </c>
      <c r="C138" s="63" t="s">
        <v>1246</v>
      </c>
      <c r="D138" s="63" t="s">
        <v>1246</v>
      </c>
      <c r="E138" s="63" t="s">
        <v>1247</v>
      </c>
      <c r="F138" s="63" t="s">
        <v>1539</v>
      </c>
      <c r="G138" s="63" t="s">
        <v>1345</v>
      </c>
      <c r="H138" s="63" t="s">
        <v>1540</v>
      </c>
      <c r="I138" s="63" t="s">
        <v>544</v>
      </c>
      <c r="K138" s="63" t="s">
        <v>696</v>
      </c>
      <c r="L138" s="63" t="s">
        <v>255</v>
      </c>
      <c r="M138" s="63" t="s">
        <v>1250</v>
      </c>
      <c r="N138" s="63" t="s">
        <v>1541</v>
      </c>
      <c r="O138" s="63" t="s">
        <v>1348</v>
      </c>
      <c r="P138" s="63" t="s">
        <v>700</v>
      </c>
      <c r="Q138" s="63" t="s">
        <v>701</v>
      </c>
    </row>
    <row r="139" spans="1:17">
      <c r="A139" s="63" t="s">
        <v>1542</v>
      </c>
      <c r="B139" s="63" t="s">
        <v>1554</v>
      </c>
      <c r="C139" s="63" t="s">
        <v>1246</v>
      </c>
      <c r="D139" s="63" t="s">
        <v>1246</v>
      </c>
      <c r="E139" s="63" t="s">
        <v>1247</v>
      </c>
      <c r="F139" s="63" t="s">
        <v>1544</v>
      </c>
      <c r="G139" s="63" t="s">
        <v>1545</v>
      </c>
      <c r="H139" s="63" t="s">
        <v>1546</v>
      </c>
      <c r="I139" s="63" t="s">
        <v>544</v>
      </c>
      <c r="K139" s="63" t="s">
        <v>696</v>
      </c>
      <c r="L139" s="63" t="s">
        <v>255</v>
      </c>
      <c r="M139" s="63" t="s">
        <v>1250</v>
      </c>
      <c r="N139" s="63" t="s">
        <v>1547</v>
      </c>
      <c r="O139" s="63" t="s">
        <v>1548</v>
      </c>
      <c r="P139" s="63" t="s">
        <v>700</v>
      </c>
      <c r="Q139" s="63" t="s">
        <v>701</v>
      </c>
    </row>
    <row r="140" spans="1:17">
      <c r="A140" s="63" t="s">
        <v>1549</v>
      </c>
      <c r="B140" s="63" t="s">
        <v>1556</v>
      </c>
      <c r="C140" s="63" t="s">
        <v>1246</v>
      </c>
      <c r="D140" s="63" t="s">
        <v>1246</v>
      </c>
      <c r="E140" s="63" t="s">
        <v>1247</v>
      </c>
      <c r="F140" s="63" t="s">
        <v>1551</v>
      </c>
      <c r="G140" s="63" t="s">
        <v>1394</v>
      </c>
      <c r="H140" s="63" t="s">
        <v>1552</v>
      </c>
      <c r="I140" s="63" t="s">
        <v>544</v>
      </c>
      <c r="K140" s="63" t="s">
        <v>696</v>
      </c>
      <c r="L140" s="63" t="s">
        <v>255</v>
      </c>
      <c r="M140" s="63" t="s">
        <v>1250</v>
      </c>
      <c r="N140" s="63" t="s">
        <v>1553</v>
      </c>
      <c r="O140" s="63" t="s">
        <v>1397</v>
      </c>
      <c r="P140" s="63" t="s">
        <v>700</v>
      </c>
      <c r="Q140" s="63" t="s">
        <v>701</v>
      </c>
    </row>
    <row r="141" spans="1:17">
      <c r="A141" s="63" t="s">
        <v>1209</v>
      </c>
      <c r="B141" s="63" t="s">
        <v>1561</v>
      </c>
      <c r="C141" s="63" t="s">
        <v>1246</v>
      </c>
      <c r="D141" s="63" t="s">
        <v>1246</v>
      </c>
      <c r="E141" s="63" t="s">
        <v>1247</v>
      </c>
      <c r="F141" s="63" t="s">
        <v>1211</v>
      </c>
      <c r="G141" s="63" t="s">
        <v>1176</v>
      </c>
      <c r="H141" s="63" t="s">
        <v>1212</v>
      </c>
      <c r="I141" s="63" t="s">
        <v>544</v>
      </c>
      <c r="K141" s="63" t="s">
        <v>696</v>
      </c>
      <c r="L141" s="63" t="s">
        <v>255</v>
      </c>
      <c r="M141" s="63" t="s">
        <v>1250</v>
      </c>
      <c r="N141" s="63" t="s">
        <v>1213</v>
      </c>
      <c r="O141" s="63" t="s">
        <v>1179</v>
      </c>
      <c r="P141" s="63" t="s">
        <v>700</v>
      </c>
      <c r="Q141" s="63" t="s">
        <v>701</v>
      </c>
    </row>
    <row r="142" spans="1:17">
      <c r="A142" s="63" t="s">
        <v>1555</v>
      </c>
      <c r="B142" s="63" t="s">
        <v>1566</v>
      </c>
      <c r="C142" s="63" t="s">
        <v>1246</v>
      </c>
      <c r="D142" s="63" t="s">
        <v>1246</v>
      </c>
      <c r="E142" s="63" t="s">
        <v>1247</v>
      </c>
      <c r="F142" s="63" t="s">
        <v>1557</v>
      </c>
      <c r="G142" s="63" t="s">
        <v>1318</v>
      </c>
      <c r="H142" s="63" t="s">
        <v>1558</v>
      </c>
      <c r="I142" s="63" t="s">
        <v>544</v>
      </c>
      <c r="K142" s="63" t="s">
        <v>696</v>
      </c>
      <c r="L142" s="63" t="s">
        <v>255</v>
      </c>
      <c r="M142" s="63" t="s">
        <v>1250</v>
      </c>
      <c r="N142" s="63" t="s">
        <v>1559</v>
      </c>
      <c r="O142" s="63" t="s">
        <v>1321</v>
      </c>
      <c r="P142" s="63" t="s">
        <v>700</v>
      </c>
      <c r="Q142" s="63" t="s">
        <v>701</v>
      </c>
    </row>
    <row r="143" spans="1:17">
      <c r="A143" s="63" t="s">
        <v>1560</v>
      </c>
      <c r="B143" s="63" t="s">
        <v>1572</v>
      </c>
      <c r="C143" s="63" t="s">
        <v>1246</v>
      </c>
      <c r="D143" s="63" t="s">
        <v>1246</v>
      </c>
      <c r="E143" s="63" t="s">
        <v>1247</v>
      </c>
      <c r="F143" s="63" t="s">
        <v>1562</v>
      </c>
      <c r="G143" s="63" t="s">
        <v>1276</v>
      </c>
      <c r="H143" s="63" t="s">
        <v>1563</v>
      </c>
      <c r="I143" s="63" t="s">
        <v>544</v>
      </c>
      <c r="K143" s="63" t="s">
        <v>696</v>
      </c>
      <c r="L143" s="63" t="s">
        <v>255</v>
      </c>
      <c r="M143" s="63" t="s">
        <v>1250</v>
      </c>
      <c r="N143" s="63" t="s">
        <v>1564</v>
      </c>
      <c r="O143" s="63" t="s">
        <v>1279</v>
      </c>
      <c r="P143" s="63" t="s">
        <v>700</v>
      </c>
      <c r="Q143" s="63" t="s">
        <v>701</v>
      </c>
    </row>
    <row r="144" spans="1:17">
      <c r="A144" s="63" t="s">
        <v>1565</v>
      </c>
      <c r="B144" s="63" t="s">
        <v>1574</v>
      </c>
      <c r="C144" s="63" t="s">
        <v>1246</v>
      </c>
      <c r="D144" s="63" t="s">
        <v>1246</v>
      </c>
      <c r="E144" s="63" t="s">
        <v>1247</v>
      </c>
      <c r="F144" s="63" t="s">
        <v>1567</v>
      </c>
      <c r="G144" s="63" t="s">
        <v>1568</v>
      </c>
      <c r="H144" s="63" t="s">
        <v>1569</v>
      </c>
      <c r="I144" s="63" t="s">
        <v>544</v>
      </c>
      <c r="K144" s="63" t="s">
        <v>696</v>
      </c>
      <c r="L144" s="63" t="s">
        <v>255</v>
      </c>
      <c r="M144" s="63" t="s">
        <v>1250</v>
      </c>
      <c r="N144" s="63" t="s">
        <v>1570</v>
      </c>
      <c r="O144" s="63" t="s">
        <v>1571</v>
      </c>
      <c r="P144" s="63" t="s">
        <v>700</v>
      </c>
      <c r="Q144" s="63" t="s">
        <v>701</v>
      </c>
    </row>
    <row r="145" spans="1:17">
      <c r="A145" s="63" t="s">
        <v>709</v>
      </c>
      <c r="B145" s="63" t="s">
        <v>1579</v>
      </c>
      <c r="C145" s="63" t="s">
        <v>1246</v>
      </c>
      <c r="D145" s="63" t="s">
        <v>1246</v>
      </c>
      <c r="E145" s="63" t="s">
        <v>1247</v>
      </c>
      <c r="F145" s="63" t="s">
        <v>710</v>
      </c>
      <c r="G145" s="63" t="s">
        <v>711</v>
      </c>
      <c r="H145" s="63" t="s">
        <v>712</v>
      </c>
      <c r="I145" s="63" t="s">
        <v>544</v>
      </c>
      <c r="K145" s="63" t="s">
        <v>696</v>
      </c>
      <c r="L145" s="63" t="s">
        <v>255</v>
      </c>
      <c r="M145" s="63" t="s">
        <v>1250</v>
      </c>
      <c r="N145" s="63" t="s">
        <v>713</v>
      </c>
      <c r="O145" s="63" t="s">
        <v>714</v>
      </c>
      <c r="P145" s="63" t="s">
        <v>700</v>
      </c>
      <c r="Q145" s="63" t="s">
        <v>701</v>
      </c>
    </row>
    <row r="146" spans="1:17">
      <c r="A146" s="63" t="s">
        <v>1573</v>
      </c>
      <c r="B146" s="63" t="s">
        <v>1587</v>
      </c>
      <c r="C146" s="63" t="s">
        <v>1246</v>
      </c>
      <c r="D146" s="63" t="s">
        <v>1246</v>
      </c>
      <c r="E146" s="63" t="s">
        <v>1247</v>
      </c>
      <c r="F146" s="63" t="s">
        <v>1575</v>
      </c>
      <c r="G146" s="63" t="s">
        <v>1269</v>
      </c>
      <c r="H146" s="63" t="s">
        <v>1576</v>
      </c>
      <c r="I146" s="63" t="s">
        <v>544</v>
      </c>
      <c r="K146" s="63" t="s">
        <v>696</v>
      </c>
      <c r="L146" s="63" t="s">
        <v>255</v>
      </c>
      <c r="M146" s="63" t="s">
        <v>1250</v>
      </c>
      <c r="N146" s="63" t="s">
        <v>1577</v>
      </c>
      <c r="O146" s="63" t="s">
        <v>1272</v>
      </c>
      <c r="P146" s="63" t="s">
        <v>700</v>
      </c>
      <c r="Q146" s="63" t="s">
        <v>701</v>
      </c>
    </row>
    <row r="147" spans="1:17">
      <c r="A147" s="63" t="s">
        <v>1578</v>
      </c>
      <c r="B147" s="63" t="s">
        <v>1593</v>
      </c>
      <c r="C147" s="63" t="s">
        <v>1580</v>
      </c>
      <c r="D147" s="63" t="s">
        <v>1580</v>
      </c>
      <c r="E147" s="63" t="s">
        <v>1581</v>
      </c>
      <c r="F147" s="63" t="s">
        <v>1582</v>
      </c>
      <c r="G147" s="63" t="s">
        <v>1262</v>
      </c>
      <c r="H147" s="63" t="s">
        <v>1583</v>
      </c>
      <c r="I147" s="63" t="s">
        <v>544</v>
      </c>
      <c r="K147" s="63" t="s">
        <v>696</v>
      </c>
      <c r="L147" s="63" t="s">
        <v>255</v>
      </c>
      <c r="M147" s="63" t="s">
        <v>1584</v>
      </c>
      <c r="N147" s="63" t="s">
        <v>1585</v>
      </c>
      <c r="O147" s="63" t="s">
        <v>1265</v>
      </c>
      <c r="P147" s="63" t="s">
        <v>700</v>
      </c>
      <c r="Q147" s="63" t="s">
        <v>701</v>
      </c>
    </row>
    <row r="148" spans="1:17">
      <c r="A148" s="63" t="s">
        <v>1586</v>
      </c>
      <c r="B148" s="63" t="s">
        <v>1595</v>
      </c>
      <c r="C148" s="63" t="s">
        <v>1580</v>
      </c>
      <c r="D148" s="63" t="s">
        <v>1580</v>
      </c>
      <c r="E148" s="63" t="s">
        <v>1581</v>
      </c>
      <c r="F148" s="63" t="s">
        <v>1588</v>
      </c>
      <c r="G148" s="63" t="s">
        <v>1589</v>
      </c>
      <c r="H148" s="63" t="s">
        <v>1590</v>
      </c>
      <c r="I148" s="63" t="s">
        <v>544</v>
      </c>
      <c r="K148" s="63" t="s">
        <v>696</v>
      </c>
      <c r="L148" s="63" t="s">
        <v>255</v>
      </c>
      <c r="M148" s="63" t="s">
        <v>1584</v>
      </c>
      <c r="N148" s="63" t="s">
        <v>1591</v>
      </c>
      <c r="O148" s="63" t="s">
        <v>1592</v>
      </c>
      <c r="P148" s="63" t="s">
        <v>700</v>
      </c>
      <c r="Q148" s="63" t="s">
        <v>701</v>
      </c>
    </row>
    <row r="149" spans="1:17">
      <c r="A149" s="63" t="s">
        <v>791</v>
      </c>
      <c r="B149" s="63" t="s">
        <v>1600</v>
      </c>
      <c r="C149" s="63" t="s">
        <v>1580</v>
      </c>
      <c r="D149" s="63" t="s">
        <v>1580</v>
      </c>
      <c r="E149" s="63" t="s">
        <v>1581</v>
      </c>
      <c r="F149" s="63" t="s">
        <v>793</v>
      </c>
      <c r="G149" s="63" t="s">
        <v>794</v>
      </c>
      <c r="H149" s="63" t="s">
        <v>795</v>
      </c>
      <c r="I149" s="63" t="s">
        <v>544</v>
      </c>
      <c r="K149" s="63" t="s">
        <v>696</v>
      </c>
      <c r="L149" s="63" t="s">
        <v>255</v>
      </c>
      <c r="M149" s="63" t="s">
        <v>1584</v>
      </c>
      <c r="N149" s="63" t="s">
        <v>796</v>
      </c>
      <c r="O149" s="63" t="s">
        <v>797</v>
      </c>
      <c r="P149" s="63" t="s">
        <v>700</v>
      </c>
      <c r="Q149" s="63" t="s">
        <v>701</v>
      </c>
    </row>
    <row r="150" spans="1:17">
      <c r="A150" s="63" t="s">
        <v>1594</v>
      </c>
      <c r="B150" s="63" t="s">
        <v>1611</v>
      </c>
      <c r="C150" s="63" t="s">
        <v>1580</v>
      </c>
      <c r="D150" s="63" t="s">
        <v>1580</v>
      </c>
      <c r="E150" s="63" t="s">
        <v>1581</v>
      </c>
      <c r="F150" s="63" t="s">
        <v>1596</v>
      </c>
      <c r="G150" s="63" t="s">
        <v>1589</v>
      </c>
      <c r="H150" s="63" t="s">
        <v>1597</v>
      </c>
      <c r="I150" s="63" t="s">
        <v>544</v>
      </c>
      <c r="K150" s="63" t="s">
        <v>696</v>
      </c>
      <c r="L150" s="63" t="s">
        <v>256</v>
      </c>
      <c r="M150" s="63" t="s">
        <v>1584</v>
      </c>
      <c r="N150" s="63" t="s">
        <v>1598</v>
      </c>
      <c r="O150" s="63" t="s">
        <v>1592</v>
      </c>
      <c r="P150" s="63" t="s">
        <v>700</v>
      </c>
      <c r="Q150" s="63" t="s">
        <v>701</v>
      </c>
    </row>
    <row r="151" spans="1:17">
      <c r="A151" s="63" t="s">
        <v>1599</v>
      </c>
      <c r="B151" s="63" t="s">
        <v>1619</v>
      </c>
      <c r="C151" s="63" t="s">
        <v>1601</v>
      </c>
      <c r="D151" s="63" t="s">
        <v>1602</v>
      </c>
      <c r="E151" s="63" t="s">
        <v>1603</v>
      </c>
      <c r="F151" s="63" t="s">
        <v>1604</v>
      </c>
      <c r="G151" s="63" t="s">
        <v>1605</v>
      </c>
      <c r="H151" s="63" t="s">
        <v>1606</v>
      </c>
      <c r="I151" s="63" t="s">
        <v>544</v>
      </c>
      <c r="K151" s="63" t="s">
        <v>696</v>
      </c>
      <c r="L151" s="63" t="s">
        <v>255</v>
      </c>
      <c r="M151" s="63" t="s">
        <v>1607</v>
      </c>
      <c r="N151" s="63" t="s">
        <v>1608</v>
      </c>
      <c r="O151" s="63" t="s">
        <v>1609</v>
      </c>
      <c r="P151" s="63" t="s">
        <v>700</v>
      </c>
      <c r="Q151" s="63" t="s">
        <v>701</v>
      </c>
    </row>
    <row r="152" spans="1:17">
      <c r="A152" s="63" t="s">
        <v>1610</v>
      </c>
      <c r="B152" s="63" t="s">
        <v>1627</v>
      </c>
      <c r="C152" s="63" t="s">
        <v>1601</v>
      </c>
      <c r="D152" s="63" t="s">
        <v>1612</v>
      </c>
      <c r="E152" s="63" t="s">
        <v>1613</v>
      </c>
      <c r="F152" s="63" t="s">
        <v>1614</v>
      </c>
      <c r="G152" s="63" t="s">
        <v>1605</v>
      </c>
      <c r="H152" s="63" t="s">
        <v>1615</v>
      </c>
      <c r="I152" s="63" t="s">
        <v>544</v>
      </c>
      <c r="K152" s="63" t="s">
        <v>696</v>
      </c>
      <c r="L152" s="63" t="s">
        <v>255</v>
      </c>
      <c r="M152" s="63" t="s">
        <v>1616</v>
      </c>
      <c r="N152" s="63" t="s">
        <v>1617</v>
      </c>
      <c r="O152" s="63" t="s">
        <v>1609</v>
      </c>
      <c r="P152" s="63" t="s">
        <v>700</v>
      </c>
      <c r="Q152" s="63" t="s">
        <v>701</v>
      </c>
    </row>
    <row r="153" spans="1:17">
      <c r="A153" s="63" t="s">
        <v>1618</v>
      </c>
      <c r="B153" s="63" t="s">
        <v>1631</v>
      </c>
      <c r="C153" s="63" t="s">
        <v>1601</v>
      </c>
      <c r="D153" s="63" t="s">
        <v>1620</v>
      </c>
      <c r="E153" s="63" t="s">
        <v>1621</v>
      </c>
      <c r="F153" s="63" t="s">
        <v>1622</v>
      </c>
      <c r="G153" s="63" t="s">
        <v>1605</v>
      </c>
      <c r="H153" s="63" t="s">
        <v>1623</v>
      </c>
      <c r="I153" s="63" t="s">
        <v>544</v>
      </c>
      <c r="K153" s="63" t="s">
        <v>696</v>
      </c>
      <c r="L153" s="63" t="s">
        <v>255</v>
      </c>
      <c r="M153" s="63" t="s">
        <v>1624</v>
      </c>
      <c r="N153" s="63" t="s">
        <v>1625</v>
      </c>
      <c r="O153" s="63" t="s">
        <v>1609</v>
      </c>
      <c r="P153" s="63" t="s">
        <v>700</v>
      </c>
      <c r="Q153" s="63" t="s">
        <v>701</v>
      </c>
    </row>
    <row r="154" spans="1:17">
      <c r="A154" s="63" t="s">
        <v>1626</v>
      </c>
      <c r="B154" s="63" t="s">
        <v>1633</v>
      </c>
      <c r="C154" s="63" t="s">
        <v>1601</v>
      </c>
      <c r="D154" s="63" t="s">
        <v>1620</v>
      </c>
      <c r="E154" s="63" t="s">
        <v>1621</v>
      </c>
      <c r="F154" s="63" t="s">
        <v>1628</v>
      </c>
      <c r="G154" s="63" t="s">
        <v>1605</v>
      </c>
      <c r="H154" s="63" t="s">
        <v>1629</v>
      </c>
      <c r="I154" s="63" t="s">
        <v>544</v>
      </c>
      <c r="K154" s="63" t="s">
        <v>696</v>
      </c>
      <c r="L154" s="63" t="s">
        <v>255</v>
      </c>
      <c r="M154" s="63" t="s">
        <v>1624</v>
      </c>
      <c r="N154" s="63" t="s">
        <v>1630</v>
      </c>
      <c r="O154" s="63" t="s">
        <v>1609</v>
      </c>
      <c r="P154" s="63" t="s">
        <v>700</v>
      </c>
      <c r="Q154" s="63" t="s">
        <v>701</v>
      </c>
    </row>
    <row r="155" spans="1:17">
      <c r="A155" s="63" t="s">
        <v>709</v>
      </c>
      <c r="B155" s="63" t="s">
        <v>1641</v>
      </c>
      <c r="C155" s="63" t="s">
        <v>1601</v>
      </c>
      <c r="D155" s="63" t="s">
        <v>1620</v>
      </c>
      <c r="E155" s="63" t="s">
        <v>1621</v>
      </c>
      <c r="F155" s="63" t="s">
        <v>710</v>
      </c>
      <c r="G155" s="63" t="s">
        <v>711</v>
      </c>
      <c r="H155" s="63" t="s">
        <v>712</v>
      </c>
      <c r="I155" s="63" t="s">
        <v>544</v>
      </c>
      <c r="K155" s="63" t="s">
        <v>696</v>
      </c>
      <c r="L155" s="63" t="s">
        <v>255</v>
      </c>
      <c r="M155" s="63" t="s">
        <v>1624</v>
      </c>
      <c r="N155" s="63" t="s">
        <v>713</v>
      </c>
      <c r="O155" s="63" t="s">
        <v>714</v>
      </c>
      <c r="P155" s="63" t="s">
        <v>700</v>
      </c>
      <c r="Q155" s="63" t="s">
        <v>701</v>
      </c>
    </row>
    <row r="156" spans="1:17">
      <c r="A156" s="63" t="s">
        <v>1632</v>
      </c>
      <c r="B156" s="63" t="s">
        <v>1649</v>
      </c>
      <c r="C156" s="63" t="s">
        <v>1601</v>
      </c>
      <c r="D156" s="63" t="s">
        <v>1634</v>
      </c>
      <c r="E156" s="63" t="s">
        <v>1635</v>
      </c>
      <c r="F156" s="63" t="s">
        <v>1636</v>
      </c>
      <c r="G156" s="63" t="s">
        <v>1605</v>
      </c>
      <c r="H156" s="63" t="s">
        <v>1637</v>
      </c>
      <c r="I156" s="63" t="s">
        <v>544</v>
      </c>
      <c r="K156" s="63" t="s">
        <v>696</v>
      </c>
      <c r="L156" s="63" t="s">
        <v>255</v>
      </c>
      <c r="M156" s="63" t="s">
        <v>1638</v>
      </c>
      <c r="N156" s="63" t="s">
        <v>1639</v>
      </c>
      <c r="O156" s="63" t="s">
        <v>1609</v>
      </c>
      <c r="P156" s="63" t="s">
        <v>700</v>
      </c>
      <c r="Q156" s="63" t="s">
        <v>701</v>
      </c>
    </row>
    <row r="157" spans="1:17">
      <c r="A157" s="63" t="s">
        <v>1640</v>
      </c>
      <c r="B157" s="63" t="s">
        <v>1657</v>
      </c>
      <c r="C157" s="63" t="s">
        <v>1601</v>
      </c>
      <c r="D157" s="63" t="s">
        <v>1642</v>
      </c>
      <c r="E157" s="63" t="s">
        <v>1643</v>
      </c>
      <c r="F157" s="63" t="s">
        <v>1644</v>
      </c>
      <c r="G157" s="63" t="s">
        <v>1605</v>
      </c>
      <c r="H157" s="63" t="s">
        <v>1645</v>
      </c>
      <c r="I157" s="63" t="s">
        <v>544</v>
      </c>
      <c r="K157" s="63" t="s">
        <v>696</v>
      </c>
      <c r="L157" s="63" t="s">
        <v>255</v>
      </c>
      <c r="M157" s="63" t="s">
        <v>1646</v>
      </c>
      <c r="N157" s="63" t="s">
        <v>1647</v>
      </c>
      <c r="O157" s="63" t="s">
        <v>1609</v>
      </c>
      <c r="P157" s="63" t="s">
        <v>700</v>
      </c>
      <c r="Q157" s="63" t="s">
        <v>701</v>
      </c>
    </row>
    <row r="158" spans="1:17">
      <c r="A158" s="63" t="s">
        <v>1648</v>
      </c>
      <c r="B158" s="63" t="s">
        <v>1665</v>
      </c>
      <c r="C158" s="63" t="s">
        <v>1601</v>
      </c>
      <c r="D158" s="63" t="s">
        <v>1650</v>
      </c>
      <c r="E158" s="63" t="s">
        <v>1651</v>
      </c>
      <c r="F158" s="63" t="s">
        <v>1652</v>
      </c>
      <c r="G158" s="63" t="s">
        <v>1605</v>
      </c>
      <c r="H158" s="63" t="s">
        <v>1653</v>
      </c>
      <c r="I158" s="63" t="s">
        <v>544</v>
      </c>
      <c r="K158" s="63" t="s">
        <v>696</v>
      </c>
      <c r="L158" s="63" t="s">
        <v>255</v>
      </c>
      <c r="M158" s="63" t="s">
        <v>1654</v>
      </c>
      <c r="N158" s="63" t="s">
        <v>1655</v>
      </c>
      <c r="O158" s="63" t="s">
        <v>1609</v>
      </c>
      <c r="P158" s="63" t="s">
        <v>700</v>
      </c>
      <c r="Q158" s="63" t="s">
        <v>701</v>
      </c>
    </row>
    <row r="159" spans="1:17">
      <c r="A159" s="63" t="s">
        <v>1656</v>
      </c>
      <c r="B159" s="63" t="s">
        <v>1672</v>
      </c>
      <c r="C159" s="63" t="s">
        <v>1601</v>
      </c>
      <c r="D159" s="63" t="s">
        <v>1658</v>
      </c>
      <c r="E159" s="63" t="s">
        <v>1659</v>
      </c>
      <c r="F159" s="63" t="s">
        <v>1660</v>
      </c>
      <c r="G159" s="63" t="s">
        <v>1605</v>
      </c>
      <c r="H159" s="63" t="s">
        <v>1661</v>
      </c>
      <c r="I159" s="63" t="s">
        <v>544</v>
      </c>
      <c r="K159" s="63" t="s">
        <v>696</v>
      </c>
      <c r="L159" s="63" t="s">
        <v>255</v>
      </c>
      <c r="M159" s="63" t="s">
        <v>1662</v>
      </c>
      <c r="N159" s="63" t="s">
        <v>1663</v>
      </c>
      <c r="O159" s="63" t="s">
        <v>1609</v>
      </c>
      <c r="P159" s="63" t="s">
        <v>700</v>
      </c>
      <c r="Q159" s="63" t="s">
        <v>701</v>
      </c>
    </row>
    <row r="160" spans="1:17">
      <c r="A160" s="63" t="s">
        <v>1664</v>
      </c>
      <c r="B160" s="63" t="s">
        <v>1677</v>
      </c>
      <c r="C160" s="63" t="s">
        <v>1601</v>
      </c>
      <c r="D160" s="63" t="s">
        <v>1666</v>
      </c>
      <c r="E160" s="63" t="s">
        <v>1667</v>
      </c>
      <c r="F160" s="63" t="s">
        <v>1668</v>
      </c>
      <c r="G160" s="63" t="s">
        <v>1605</v>
      </c>
      <c r="H160" s="63" t="s">
        <v>1669</v>
      </c>
      <c r="I160" s="63" t="s">
        <v>544</v>
      </c>
      <c r="K160" s="63" t="s">
        <v>696</v>
      </c>
      <c r="L160" s="63" t="s">
        <v>255</v>
      </c>
      <c r="M160" s="63" t="s">
        <v>1670</v>
      </c>
      <c r="N160" s="63" t="s">
        <v>1671</v>
      </c>
      <c r="O160" s="63" t="s">
        <v>1609</v>
      </c>
      <c r="P160" s="63" t="s">
        <v>700</v>
      </c>
      <c r="Q160" s="63" t="s">
        <v>701</v>
      </c>
    </row>
    <row r="161" spans="1:17">
      <c r="A161" s="63" t="s">
        <v>1626</v>
      </c>
      <c r="B161" s="63" t="s">
        <v>1685</v>
      </c>
      <c r="C161" s="63" t="s">
        <v>1601</v>
      </c>
      <c r="D161" s="63" t="s">
        <v>1673</v>
      </c>
      <c r="E161" s="63" t="s">
        <v>1674</v>
      </c>
      <c r="F161" s="63" t="s">
        <v>1628</v>
      </c>
      <c r="G161" s="63" t="s">
        <v>1605</v>
      </c>
      <c r="H161" s="63" t="s">
        <v>1629</v>
      </c>
      <c r="I161" s="63" t="s">
        <v>544</v>
      </c>
      <c r="K161" s="63" t="s">
        <v>696</v>
      </c>
      <c r="L161" s="63" t="s">
        <v>255</v>
      </c>
      <c r="M161" s="63" t="s">
        <v>1675</v>
      </c>
      <c r="N161" s="63" t="s">
        <v>1630</v>
      </c>
      <c r="O161" s="63" t="s">
        <v>1609</v>
      </c>
      <c r="P161" s="63" t="s">
        <v>700</v>
      </c>
      <c r="Q161" s="63" t="s">
        <v>701</v>
      </c>
    </row>
    <row r="162" spans="1:17">
      <c r="A162" s="63" t="s">
        <v>1676</v>
      </c>
      <c r="B162" s="63" t="s">
        <v>1693</v>
      </c>
      <c r="C162" s="63" t="s">
        <v>1601</v>
      </c>
      <c r="D162" s="63" t="s">
        <v>1678</v>
      </c>
      <c r="E162" s="63" t="s">
        <v>1679</v>
      </c>
      <c r="F162" s="63" t="s">
        <v>1680</v>
      </c>
      <c r="G162" s="63" t="s">
        <v>1605</v>
      </c>
      <c r="H162" s="63" t="s">
        <v>1681</v>
      </c>
      <c r="I162" s="63" t="s">
        <v>544</v>
      </c>
      <c r="K162" s="63" t="s">
        <v>696</v>
      </c>
      <c r="L162" s="63" t="s">
        <v>255</v>
      </c>
      <c r="M162" s="63" t="s">
        <v>1682</v>
      </c>
      <c r="N162" s="63" t="s">
        <v>1683</v>
      </c>
      <c r="O162" s="63" t="s">
        <v>1609</v>
      </c>
      <c r="P162" s="63" t="s">
        <v>700</v>
      </c>
      <c r="Q162" s="63" t="s">
        <v>701</v>
      </c>
    </row>
    <row r="163" spans="1:17">
      <c r="A163" s="63" t="s">
        <v>1684</v>
      </c>
      <c r="B163" s="63" t="s">
        <v>1701</v>
      </c>
      <c r="C163" s="63" t="s">
        <v>1601</v>
      </c>
      <c r="D163" s="63" t="s">
        <v>1686</v>
      </c>
      <c r="E163" s="63" t="s">
        <v>1687</v>
      </c>
      <c r="F163" s="63" t="s">
        <v>1688</v>
      </c>
      <c r="G163" s="63" t="s">
        <v>1605</v>
      </c>
      <c r="H163" s="63" t="s">
        <v>1689</v>
      </c>
      <c r="I163" s="63" t="s">
        <v>544</v>
      </c>
      <c r="K163" s="63" t="s">
        <v>696</v>
      </c>
      <c r="L163" s="63" t="s">
        <v>255</v>
      </c>
      <c r="M163" s="63" t="s">
        <v>1690</v>
      </c>
      <c r="N163" s="63" t="s">
        <v>1691</v>
      </c>
      <c r="O163" s="63" t="s">
        <v>1609</v>
      </c>
      <c r="P163" s="63" t="s">
        <v>700</v>
      </c>
      <c r="Q163" s="63" t="s">
        <v>701</v>
      </c>
    </row>
    <row r="164" spans="1:17">
      <c r="A164" s="63" t="s">
        <v>1692</v>
      </c>
      <c r="B164" s="63" t="s">
        <v>1712</v>
      </c>
      <c r="C164" s="63" t="s">
        <v>1601</v>
      </c>
      <c r="D164" s="63" t="s">
        <v>1694</v>
      </c>
      <c r="E164" s="63" t="s">
        <v>1695</v>
      </c>
      <c r="F164" s="63" t="s">
        <v>1696</v>
      </c>
      <c r="G164" s="63" t="s">
        <v>1605</v>
      </c>
      <c r="H164" s="63" t="s">
        <v>1697</v>
      </c>
      <c r="I164" s="63" t="s">
        <v>544</v>
      </c>
      <c r="K164" s="63" t="s">
        <v>696</v>
      </c>
      <c r="L164" s="63" t="s">
        <v>255</v>
      </c>
      <c r="M164" s="63" t="s">
        <v>1698</v>
      </c>
      <c r="N164" s="63" t="s">
        <v>1699</v>
      </c>
      <c r="O164" s="63" t="s">
        <v>1609</v>
      </c>
      <c r="P164" s="63" t="s">
        <v>700</v>
      </c>
      <c r="Q164" s="63" t="s">
        <v>701</v>
      </c>
    </row>
    <row r="165" spans="1:17">
      <c r="A165" s="63" t="s">
        <v>1700</v>
      </c>
      <c r="B165" s="63" t="s">
        <v>1720</v>
      </c>
      <c r="C165" s="63" t="s">
        <v>1702</v>
      </c>
      <c r="D165" s="63" t="s">
        <v>1703</v>
      </c>
      <c r="E165" s="63" t="s">
        <v>1704</v>
      </c>
      <c r="F165" s="63" t="s">
        <v>1705</v>
      </c>
      <c r="G165" s="63" t="s">
        <v>1706</v>
      </c>
      <c r="H165" s="63" t="s">
        <v>1707</v>
      </c>
      <c r="I165" s="63" t="s">
        <v>544</v>
      </c>
      <c r="K165" s="63" t="s">
        <v>696</v>
      </c>
      <c r="L165" s="63" t="s">
        <v>255</v>
      </c>
      <c r="M165" s="63" t="s">
        <v>1708</v>
      </c>
      <c r="N165" s="63" t="s">
        <v>1709</v>
      </c>
      <c r="O165" s="63" t="s">
        <v>1710</v>
      </c>
      <c r="P165" s="63" t="s">
        <v>700</v>
      </c>
      <c r="Q165" s="63" t="s">
        <v>701</v>
      </c>
    </row>
    <row r="166" spans="1:17">
      <c r="A166" s="63" t="s">
        <v>1711</v>
      </c>
      <c r="B166" s="63" t="s">
        <v>1728</v>
      </c>
      <c r="C166" s="63" t="s">
        <v>1702</v>
      </c>
      <c r="D166" s="63" t="s">
        <v>1713</v>
      </c>
      <c r="E166" s="63" t="s">
        <v>1714</v>
      </c>
      <c r="F166" s="63" t="s">
        <v>1715</v>
      </c>
      <c r="G166" s="63" t="s">
        <v>1706</v>
      </c>
      <c r="H166" s="63" t="s">
        <v>1716</v>
      </c>
      <c r="I166" s="63" t="s">
        <v>544</v>
      </c>
      <c r="K166" s="63" t="s">
        <v>696</v>
      </c>
      <c r="L166" s="63" t="s">
        <v>256</v>
      </c>
      <c r="M166" s="63" t="s">
        <v>1717</v>
      </c>
      <c r="N166" s="63" t="s">
        <v>1718</v>
      </c>
      <c r="O166" s="63" t="s">
        <v>1710</v>
      </c>
      <c r="P166" s="63" t="s">
        <v>700</v>
      </c>
      <c r="Q166" s="63" t="s">
        <v>701</v>
      </c>
    </row>
    <row r="167" spans="1:17">
      <c r="A167" s="63" t="s">
        <v>1719</v>
      </c>
      <c r="B167" s="63" t="s">
        <v>1736</v>
      </c>
      <c r="C167" s="63" t="s">
        <v>1702</v>
      </c>
      <c r="D167" s="63" t="s">
        <v>1721</v>
      </c>
      <c r="E167" s="63" t="s">
        <v>1722</v>
      </c>
      <c r="F167" s="63" t="s">
        <v>1723</v>
      </c>
      <c r="G167" s="63" t="s">
        <v>1706</v>
      </c>
      <c r="H167" s="63" t="s">
        <v>1724</v>
      </c>
      <c r="I167" s="63" t="s">
        <v>544</v>
      </c>
      <c r="K167" s="63" t="s">
        <v>696</v>
      </c>
      <c r="L167" s="63" t="s">
        <v>256</v>
      </c>
      <c r="M167" s="63" t="s">
        <v>1725</v>
      </c>
      <c r="N167" s="63" t="s">
        <v>1726</v>
      </c>
      <c r="O167" s="63" t="s">
        <v>1710</v>
      </c>
      <c r="P167" s="63" t="s">
        <v>700</v>
      </c>
      <c r="Q167" s="63" t="s">
        <v>701</v>
      </c>
    </row>
    <row r="168" spans="1:17">
      <c r="A168" s="63" t="s">
        <v>1727</v>
      </c>
      <c r="B168" s="63" t="s">
        <v>1744</v>
      </c>
      <c r="C168" s="63" t="s">
        <v>1702</v>
      </c>
      <c r="D168" s="63" t="s">
        <v>1729</v>
      </c>
      <c r="E168" s="63" t="s">
        <v>1730</v>
      </c>
      <c r="F168" s="63" t="s">
        <v>1731</v>
      </c>
      <c r="G168" s="63" t="s">
        <v>1706</v>
      </c>
      <c r="H168" s="63" t="s">
        <v>1732</v>
      </c>
      <c r="I168" s="63" t="s">
        <v>544</v>
      </c>
      <c r="K168" s="63" t="s">
        <v>696</v>
      </c>
      <c r="L168" s="63" t="s">
        <v>256</v>
      </c>
      <c r="M168" s="63" t="s">
        <v>1733</v>
      </c>
      <c r="N168" s="63" t="s">
        <v>1734</v>
      </c>
      <c r="O168" s="63" t="s">
        <v>1710</v>
      </c>
      <c r="P168" s="63" t="s">
        <v>700</v>
      </c>
      <c r="Q168" s="63" t="s">
        <v>701</v>
      </c>
    </row>
    <row r="169" spans="1:17">
      <c r="A169" s="63" t="s">
        <v>1735</v>
      </c>
      <c r="B169" s="63" t="s">
        <v>1752</v>
      </c>
      <c r="C169" s="63" t="s">
        <v>1702</v>
      </c>
      <c r="D169" s="63" t="s">
        <v>1737</v>
      </c>
      <c r="E169" s="63" t="s">
        <v>1738</v>
      </c>
      <c r="F169" s="63" t="s">
        <v>1739</v>
      </c>
      <c r="G169" s="63" t="s">
        <v>1706</v>
      </c>
      <c r="H169" s="63" t="s">
        <v>1740</v>
      </c>
      <c r="I169" s="63" t="s">
        <v>544</v>
      </c>
      <c r="K169" s="63" t="s">
        <v>696</v>
      </c>
      <c r="L169" s="63" t="s">
        <v>255</v>
      </c>
      <c r="M169" s="63" t="s">
        <v>1741</v>
      </c>
      <c r="N169" s="63" t="s">
        <v>1742</v>
      </c>
      <c r="O169" s="63" t="s">
        <v>1710</v>
      </c>
      <c r="P169" s="63" t="s">
        <v>700</v>
      </c>
      <c r="Q169" s="63" t="s">
        <v>701</v>
      </c>
    </row>
    <row r="170" spans="1:17">
      <c r="A170" s="63" t="s">
        <v>1743</v>
      </c>
      <c r="B170" s="63" t="s">
        <v>1760</v>
      </c>
      <c r="C170" s="63" t="s">
        <v>1702</v>
      </c>
      <c r="D170" s="63" t="s">
        <v>1745</v>
      </c>
      <c r="E170" s="63" t="s">
        <v>1746</v>
      </c>
      <c r="F170" s="63" t="s">
        <v>1747</v>
      </c>
      <c r="G170" s="63" t="s">
        <v>1706</v>
      </c>
      <c r="H170" s="63" t="s">
        <v>1748</v>
      </c>
      <c r="I170" s="63" t="s">
        <v>544</v>
      </c>
      <c r="K170" s="63" t="s">
        <v>696</v>
      </c>
      <c r="L170" s="63" t="s">
        <v>256</v>
      </c>
      <c r="M170" s="63" t="s">
        <v>1749</v>
      </c>
      <c r="N170" s="63" t="s">
        <v>1750</v>
      </c>
      <c r="O170" s="63" t="s">
        <v>1710</v>
      </c>
      <c r="P170" s="63" t="s">
        <v>700</v>
      </c>
      <c r="Q170" s="63" t="s">
        <v>701</v>
      </c>
    </row>
    <row r="171" spans="1:17">
      <c r="A171" s="63" t="s">
        <v>1751</v>
      </c>
      <c r="B171" s="63" t="s">
        <v>1768</v>
      </c>
      <c r="C171" s="63" t="s">
        <v>1702</v>
      </c>
      <c r="D171" s="63" t="s">
        <v>1753</v>
      </c>
      <c r="E171" s="63" t="s">
        <v>1754</v>
      </c>
      <c r="F171" s="63" t="s">
        <v>1755</v>
      </c>
      <c r="G171" s="63" t="s">
        <v>1706</v>
      </c>
      <c r="H171" s="63" t="s">
        <v>1756</v>
      </c>
      <c r="I171" s="63" t="s">
        <v>544</v>
      </c>
      <c r="K171" s="63" t="s">
        <v>696</v>
      </c>
      <c r="L171" s="63" t="s">
        <v>256</v>
      </c>
      <c r="M171" s="63" t="s">
        <v>1757</v>
      </c>
      <c r="N171" s="63" t="s">
        <v>1758</v>
      </c>
      <c r="O171" s="63" t="s">
        <v>1710</v>
      </c>
      <c r="P171" s="63" t="s">
        <v>700</v>
      </c>
      <c r="Q171" s="63" t="s">
        <v>701</v>
      </c>
    </row>
    <row r="172" spans="1:17">
      <c r="A172" s="63" t="s">
        <v>1759</v>
      </c>
      <c r="B172" s="63" t="s">
        <v>1776</v>
      </c>
      <c r="C172" s="63" t="s">
        <v>1702</v>
      </c>
      <c r="D172" s="63" t="s">
        <v>1761</v>
      </c>
      <c r="E172" s="63" t="s">
        <v>1762</v>
      </c>
      <c r="F172" s="63" t="s">
        <v>1763</v>
      </c>
      <c r="G172" s="63" t="s">
        <v>1706</v>
      </c>
      <c r="H172" s="63" t="s">
        <v>1764</v>
      </c>
      <c r="I172" s="63" t="s">
        <v>544</v>
      </c>
      <c r="K172" s="63" t="s">
        <v>696</v>
      </c>
      <c r="L172" s="63" t="s">
        <v>256</v>
      </c>
      <c r="M172" s="63" t="s">
        <v>1765</v>
      </c>
      <c r="N172" s="63" t="s">
        <v>1766</v>
      </c>
      <c r="O172" s="63" t="s">
        <v>1710</v>
      </c>
      <c r="P172" s="63" t="s">
        <v>700</v>
      </c>
      <c r="Q172" s="63" t="s">
        <v>701</v>
      </c>
    </row>
    <row r="173" spans="1:17">
      <c r="A173" s="63" t="s">
        <v>1767</v>
      </c>
      <c r="B173" s="63" t="s">
        <v>1784</v>
      </c>
      <c r="C173" s="63" t="s">
        <v>1702</v>
      </c>
      <c r="D173" s="63" t="s">
        <v>1769</v>
      </c>
      <c r="E173" s="63" t="s">
        <v>1770</v>
      </c>
      <c r="F173" s="63" t="s">
        <v>1771</v>
      </c>
      <c r="G173" s="63" t="s">
        <v>1706</v>
      </c>
      <c r="H173" s="63" t="s">
        <v>1772</v>
      </c>
      <c r="I173" s="63" t="s">
        <v>544</v>
      </c>
      <c r="K173" s="63" t="s">
        <v>696</v>
      </c>
      <c r="L173" s="63" t="s">
        <v>255</v>
      </c>
      <c r="M173" s="63" t="s">
        <v>1773</v>
      </c>
      <c r="N173" s="63" t="s">
        <v>1774</v>
      </c>
      <c r="O173" s="63" t="s">
        <v>1710</v>
      </c>
      <c r="P173" s="63" t="s">
        <v>700</v>
      </c>
      <c r="Q173" s="63" t="s">
        <v>701</v>
      </c>
    </row>
    <row r="174" spans="1:17">
      <c r="A174" s="63" t="s">
        <v>1775</v>
      </c>
      <c r="B174" s="63" t="s">
        <v>1792</v>
      </c>
      <c r="C174" s="63" t="s">
        <v>1702</v>
      </c>
      <c r="D174" s="63" t="s">
        <v>1777</v>
      </c>
      <c r="E174" s="63" t="s">
        <v>1778</v>
      </c>
      <c r="F174" s="63" t="s">
        <v>1779</v>
      </c>
      <c r="G174" s="63" t="s">
        <v>1706</v>
      </c>
      <c r="H174" s="63" t="s">
        <v>1780</v>
      </c>
      <c r="I174" s="63" t="s">
        <v>544</v>
      </c>
      <c r="K174" s="63" t="s">
        <v>696</v>
      </c>
      <c r="L174" s="63" t="s">
        <v>256</v>
      </c>
      <c r="M174" s="63" t="s">
        <v>1781</v>
      </c>
      <c r="N174" s="63" t="s">
        <v>1782</v>
      </c>
      <c r="O174" s="63" t="s">
        <v>1710</v>
      </c>
      <c r="P174" s="63" t="s">
        <v>700</v>
      </c>
      <c r="Q174" s="63" t="s">
        <v>701</v>
      </c>
    </row>
    <row r="175" spans="1:17">
      <c r="A175" s="63" t="s">
        <v>1783</v>
      </c>
      <c r="B175" s="63" t="s">
        <v>1800</v>
      </c>
      <c r="C175" s="63" t="s">
        <v>1702</v>
      </c>
      <c r="D175" s="63" t="s">
        <v>1785</v>
      </c>
      <c r="E175" s="63" t="s">
        <v>1786</v>
      </c>
      <c r="F175" s="63" t="s">
        <v>1787</v>
      </c>
      <c r="G175" s="63" t="s">
        <v>1706</v>
      </c>
      <c r="H175" s="63" t="s">
        <v>1788</v>
      </c>
      <c r="I175" s="63" t="s">
        <v>544</v>
      </c>
      <c r="K175" s="63" t="s">
        <v>696</v>
      </c>
      <c r="L175" s="63" t="s">
        <v>256</v>
      </c>
      <c r="M175" s="63" t="s">
        <v>1789</v>
      </c>
      <c r="N175" s="63" t="s">
        <v>1790</v>
      </c>
      <c r="O175" s="63" t="s">
        <v>1710</v>
      </c>
      <c r="P175" s="63" t="s">
        <v>700</v>
      </c>
      <c r="Q175" s="63" t="s">
        <v>701</v>
      </c>
    </row>
    <row r="176" spans="1:17">
      <c r="A176" s="63" t="s">
        <v>1791</v>
      </c>
      <c r="B176" s="63" t="s">
        <v>1808</v>
      </c>
      <c r="C176" s="63" t="s">
        <v>1702</v>
      </c>
      <c r="D176" s="63" t="s">
        <v>1793</v>
      </c>
      <c r="E176" s="63" t="s">
        <v>1794</v>
      </c>
      <c r="F176" s="63" t="s">
        <v>1795</v>
      </c>
      <c r="G176" s="63" t="s">
        <v>1706</v>
      </c>
      <c r="H176" s="63" t="s">
        <v>1796</v>
      </c>
      <c r="I176" s="63" t="s">
        <v>544</v>
      </c>
      <c r="K176" s="63" t="s">
        <v>696</v>
      </c>
      <c r="L176" s="63" t="s">
        <v>256</v>
      </c>
      <c r="M176" s="63" t="s">
        <v>1797</v>
      </c>
      <c r="N176" s="63" t="s">
        <v>1798</v>
      </c>
      <c r="O176" s="63" t="s">
        <v>1710</v>
      </c>
      <c r="P176" s="63" t="s">
        <v>700</v>
      </c>
      <c r="Q176" s="63" t="s">
        <v>701</v>
      </c>
    </row>
    <row r="177" spans="1:17">
      <c r="A177" s="63" t="s">
        <v>1799</v>
      </c>
      <c r="B177" s="63" t="s">
        <v>1816</v>
      </c>
      <c r="C177" s="63" t="s">
        <v>1702</v>
      </c>
      <c r="D177" s="63" t="s">
        <v>1801</v>
      </c>
      <c r="E177" s="63" t="s">
        <v>1802</v>
      </c>
      <c r="F177" s="63" t="s">
        <v>1803</v>
      </c>
      <c r="G177" s="63" t="s">
        <v>1706</v>
      </c>
      <c r="H177" s="63" t="s">
        <v>1804</v>
      </c>
      <c r="I177" s="63" t="s">
        <v>544</v>
      </c>
      <c r="K177" s="63" t="s">
        <v>696</v>
      </c>
      <c r="L177" s="63" t="s">
        <v>255</v>
      </c>
      <c r="M177" s="63" t="s">
        <v>1805</v>
      </c>
      <c r="N177" s="63" t="s">
        <v>1806</v>
      </c>
      <c r="O177" s="63" t="s">
        <v>1710</v>
      </c>
      <c r="P177" s="63" t="s">
        <v>700</v>
      </c>
      <c r="Q177" s="63" t="s">
        <v>701</v>
      </c>
    </row>
    <row r="178" spans="1:17">
      <c r="A178" s="63" t="s">
        <v>1807</v>
      </c>
      <c r="B178" s="63" t="s">
        <v>1827</v>
      </c>
      <c r="C178" s="63" t="s">
        <v>1702</v>
      </c>
      <c r="D178" s="63" t="s">
        <v>1809</v>
      </c>
      <c r="E178" s="63" t="s">
        <v>1810</v>
      </c>
      <c r="F178" s="63" t="s">
        <v>1811</v>
      </c>
      <c r="G178" s="63" t="s">
        <v>1706</v>
      </c>
      <c r="H178" s="63" t="s">
        <v>1812</v>
      </c>
      <c r="I178" s="63" t="s">
        <v>544</v>
      </c>
      <c r="K178" s="63" t="s">
        <v>696</v>
      </c>
      <c r="L178" s="63" t="s">
        <v>256</v>
      </c>
      <c r="M178" s="63" t="s">
        <v>1813</v>
      </c>
      <c r="N178" s="63" t="s">
        <v>1814</v>
      </c>
      <c r="O178" s="63" t="s">
        <v>1710</v>
      </c>
      <c r="P178" s="63" t="s">
        <v>700</v>
      </c>
      <c r="Q178" s="63" t="s">
        <v>701</v>
      </c>
    </row>
    <row r="179" spans="1:17">
      <c r="A179" s="63" t="s">
        <v>1815</v>
      </c>
      <c r="B179" s="63" t="s">
        <v>1835</v>
      </c>
      <c r="C179" s="63" t="s">
        <v>1817</v>
      </c>
      <c r="D179" s="63" t="s">
        <v>1818</v>
      </c>
      <c r="E179" s="63" t="s">
        <v>1819</v>
      </c>
      <c r="F179" s="63" t="s">
        <v>1820</v>
      </c>
      <c r="G179" s="63" t="s">
        <v>1821</v>
      </c>
      <c r="H179" s="63" t="s">
        <v>1822</v>
      </c>
      <c r="I179" s="63" t="s">
        <v>544</v>
      </c>
      <c r="K179" s="63" t="s">
        <v>696</v>
      </c>
      <c r="L179" s="63" t="s">
        <v>256</v>
      </c>
      <c r="M179" s="63" t="s">
        <v>1823</v>
      </c>
      <c r="N179" s="63" t="s">
        <v>1824</v>
      </c>
      <c r="O179" s="63" t="s">
        <v>1825</v>
      </c>
      <c r="P179" s="63" t="s">
        <v>700</v>
      </c>
      <c r="Q179" s="63" t="s">
        <v>701</v>
      </c>
    </row>
    <row r="180" spans="1:17">
      <c r="A180" s="63" t="s">
        <v>1826</v>
      </c>
      <c r="B180" s="63" t="s">
        <v>1843</v>
      </c>
      <c r="C180" s="63" t="s">
        <v>1817</v>
      </c>
      <c r="D180" s="63" t="s">
        <v>1828</v>
      </c>
      <c r="E180" s="63" t="s">
        <v>1829</v>
      </c>
      <c r="F180" s="63" t="s">
        <v>1830</v>
      </c>
      <c r="G180" s="63" t="s">
        <v>1821</v>
      </c>
      <c r="H180" s="63" t="s">
        <v>1831</v>
      </c>
      <c r="I180" s="63" t="s">
        <v>544</v>
      </c>
      <c r="K180" s="63" t="s">
        <v>696</v>
      </c>
      <c r="L180" s="63" t="s">
        <v>256</v>
      </c>
      <c r="M180" s="63" t="s">
        <v>1832</v>
      </c>
      <c r="N180" s="63" t="s">
        <v>1833</v>
      </c>
      <c r="O180" s="63" t="s">
        <v>1825</v>
      </c>
      <c r="P180" s="63" t="s">
        <v>700</v>
      </c>
      <c r="Q180" s="63" t="s">
        <v>701</v>
      </c>
    </row>
    <row r="181" spans="1:17">
      <c r="A181" s="63" t="s">
        <v>1834</v>
      </c>
      <c r="B181" s="63" t="s">
        <v>1848</v>
      </c>
      <c r="C181" s="63" t="s">
        <v>1817</v>
      </c>
      <c r="D181" s="63" t="s">
        <v>1836</v>
      </c>
      <c r="E181" s="63" t="s">
        <v>1837</v>
      </c>
      <c r="F181" s="63" t="s">
        <v>1838</v>
      </c>
      <c r="G181" s="63" t="s">
        <v>1255</v>
      </c>
      <c r="H181" s="63" t="s">
        <v>1839</v>
      </c>
      <c r="I181" s="63" t="s">
        <v>544</v>
      </c>
      <c r="K181" s="63" t="s">
        <v>696</v>
      </c>
      <c r="L181" s="63" t="s">
        <v>255</v>
      </c>
      <c r="M181" s="63" t="s">
        <v>1840</v>
      </c>
      <c r="N181" s="63" t="s">
        <v>1841</v>
      </c>
      <c r="O181" s="63" t="s">
        <v>1258</v>
      </c>
      <c r="P181" s="63" t="s">
        <v>700</v>
      </c>
      <c r="Q181" s="63" t="s">
        <v>701</v>
      </c>
    </row>
    <row r="182" spans="1:17">
      <c r="A182" s="63" t="s">
        <v>1842</v>
      </c>
      <c r="B182" s="63" t="s">
        <v>1853</v>
      </c>
      <c r="C182" s="63" t="s">
        <v>1817</v>
      </c>
      <c r="D182" s="63" t="s">
        <v>1836</v>
      </c>
      <c r="E182" s="63" t="s">
        <v>1837</v>
      </c>
      <c r="F182" s="63" t="s">
        <v>1844</v>
      </c>
      <c r="G182" s="63" t="s">
        <v>1821</v>
      </c>
      <c r="H182" s="63" t="s">
        <v>1845</v>
      </c>
      <c r="I182" s="63" t="s">
        <v>546</v>
      </c>
      <c r="K182" s="63" t="s">
        <v>696</v>
      </c>
      <c r="L182" s="63" t="s">
        <v>256</v>
      </c>
      <c r="M182" s="63" t="s">
        <v>1840</v>
      </c>
      <c r="N182" s="63" t="s">
        <v>1846</v>
      </c>
      <c r="O182" s="63" t="s">
        <v>1825</v>
      </c>
      <c r="P182" s="63" t="s">
        <v>1157</v>
      </c>
      <c r="Q182" s="63" t="s">
        <v>701</v>
      </c>
    </row>
    <row r="183" spans="1:17">
      <c r="A183" s="63" t="s">
        <v>1847</v>
      </c>
      <c r="B183" s="63" t="s">
        <v>1861</v>
      </c>
      <c r="C183" s="63" t="s">
        <v>1817</v>
      </c>
      <c r="D183" s="63" t="s">
        <v>1836</v>
      </c>
      <c r="E183" s="63" t="s">
        <v>1837</v>
      </c>
      <c r="F183" s="63" t="s">
        <v>1849</v>
      </c>
      <c r="G183" s="63" t="s">
        <v>1821</v>
      </c>
      <c r="H183" s="63" t="s">
        <v>1850</v>
      </c>
      <c r="I183" s="63" t="s">
        <v>544</v>
      </c>
      <c r="K183" s="63" t="s">
        <v>696</v>
      </c>
      <c r="L183" s="63" t="s">
        <v>255</v>
      </c>
      <c r="M183" s="63" t="s">
        <v>1840</v>
      </c>
      <c r="N183" s="63" t="s">
        <v>1851</v>
      </c>
      <c r="O183" s="63" t="s">
        <v>1825</v>
      </c>
      <c r="P183" s="63" t="s">
        <v>700</v>
      </c>
      <c r="Q183" s="63" t="s">
        <v>701</v>
      </c>
    </row>
    <row r="184" spans="1:17">
      <c r="A184" s="63" t="s">
        <v>1852</v>
      </c>
      <c r="B184" s="63" t="s">
        <v>1869</v>
      </c>
      <c r="C184" s="63" t="s">
        <v>1817</v>
      </c>
      <c r="D184" s="63" t="s">
        <v>1854</v>
      </c>
      <c r="E184" s="63" t="s">
        <v>1855</v>
      </c>
      <c r="F184" s="63" t="s">
        <v>1856</v>
      </c>
      <c r="G184" s="63" t="s">
        <v>1821</v>
      </c>
      <c r="H184" s="63" t="s">
        <v>1857</v>
      </c>
      <c r="I184" s="63" t="s">
        <v>544</v>
      </c>
      <c r="K184" s="63" t="s">
        <v>696</v>
      </c>
      <c r="L184" s="63" t="s">
        <v>256</v>
      </c>
      <c r="M184" s="63" t="s">
        <v>1858</v>
      </c>
      <c r="N184" s="63" t="s">
        <v>1859</v>
      </c>
      <c r="O184" s="63" t="s">
        <v>1825</v>
      </c>
      <c r="P184" s="63" t="s">
        <v>700</v>
      </c>
      <c r="Q184" s="63" t="s">
        <v>701</v>
      </c>
    </row>
    <row r="185" spans="1:17">
      <c r="A185" s="63" t="s">
        <v>5089</v>
      </c>
      <c r="B185" s="63" t="s">
        <v>1875</v>
      </c>
      <c r="C185" s="63" t="s">
        <v>1817</v>
      </c>
      <c r="D185" s="63" t="s">
        <v>1862</v>
      </c>
      <c r="E185" s="63" t="s">
        <v>1863</v>
      </c>
      <c r="F185" s="63" t="s">
        <v>5090</v>
      </c>
      <c r="G185" s="63" t="s">
        <v>1821</v>
      </c>
      <c r="H185" s="63" t="s">
        <v>5091</v>
      </c>
      <c r="I185" s="63" t="s">
        <v>544</v>
      </c>
      <c r="K185" s="63" t="s">
        <v>696</v>
      </c>
      <c r="L185" s="63" t="s">
        <v>255</v>
      </c>
      <c r="M185" s="63" t="s">
        <v>1866</v>
      </c>
      <c r="N185" s="63" t="s">
        <v>5092</v>
      </c>
      <c r="O185" s="63" t="s">
        <v>1825</v>
      </c>
      <c r="P185" s="63" t="s">
        <v>700</v>
      </c>
      <c r="Q185" s="63" t="s">
        <v>701</v>
      </c>
    </row>
    <row r="186" spans="1:17">
      <c r="A186" s="63" t="s">
        <v>1860</v>
      </c>
      <c r="B186" s="63" t="s">
        <v>1879</v>
      </c>
      <c r="C186" s="63" t="s">
        <v>1817</v>
      </c>
      <c r="D186" s="63" t="s">
        <v>1862</v>
      </c>
      <c r="E186" s="63" t="s">
        <v>1863</v>
      </c>
      <c r="F186" s="63" t="s">
        <v>1864</v>
      </c>
      <c r="G186" s="63" t="s">
        <v>1821</v>
      </c>
      <c r="H186" s="63" t="s">
        <v>1865</v>
      </c>
      <c r="I186" s="63" t="s">
        <v>544</v>
      </c>
      <c r="K186" s="63" t="s">
        <v>696</v>
      </c>
      <c r="L186" s="63" t="s">
        <v>256</v>
      </c>
      <c r="M186" s="63" t="s">
        <v>1866</v>
      </c>
      <c r="N186" s="63" t="s">
        <v>1867</v>
      </c>
      <c r="O186" s="63" t="s">
        <v>1825</v>
      </c>
      <c r="P186" s="63" t="s">
        <v>700</v>
      </c>
      <c r="Q186" s="63" t="s">
        <v>701</v>
      </c>
    </row>
    <row r="187" spans="1:17">
      <c r="A187" s="63" t="s">
        <v>1868</v>
      </c>
      <c r="B187" s="63" t="s">
        <v>1883</v>
      </c>
      <c r="C187" s="63" t="s">
        <v>1817</v>
      </c>
      <c r="D187" s="63" t="s">
        <v>1870</v>
      </c>
      <c r="E187" s="63" t="s">
        <v>1871</v>
      </c>
      <c r="F187" s="63" t="s">
        <v>1872</v>
      </c>
      <c r="G187" s="63" t="s">
        <v>1352</v>
      </c>
      <c r="H187" s="63" t="s">
        <v>5093</v>
      </c>
      <c r="I187" s="63" t="s">
        <v>544</v>
      </c>
      <c r="K187" s="63" t="s">
        <v>696</v>
      </c>
      <c r="L187" s="63" t="s">
        <v>255</v>
      </c>
      <c r="M187" s="63" t="s">
        <v>1873</v>
      </c>
      <c r="N187" s="63" t="s">
        <v>1874</v>
      </c>
      <c r="O187" s="63" t="s">
        <v>1355</v>
      </c>
      <c r="P187" s="63" t="s">
        <v>700</v>
      </c>
      <c r="Q187" s="63" t="s">
        <v>701</v>
      </c>
    </row>
    <row r="188" spans="1:17">
      <c r="A188" s="63" t="s">
        <v>983</v>
      </c>
      <c r="B188" s="63" t="s">
        <v>1887</v>
      </c>
      <c r="C188" s="63" t="s">
        <v>1817</v>
      </c>
      <c r="D188" s="63" t="s">
        <v>1876</v>
      </c>
      <c r="E188" s="63" t="s">
        <v>1877</v>
      </c>
      <c r="F188" s="63" t="s">
        <v>985</v>
      </c>
      <c r="G188" s="63" t="s">
        <v>738</v>
      </c>
      <c r="H188" s="63" t="s">
        <v>986</v>
      </c>
      <c r="I188" s="63" t="s">
        <v>545</v>
      </c>
      <c r="K188" s="63" t="s">
        <v>696</v>
      </c>
      <c r="L188" s="63" t="s">
        <v>256</v>
      </c>
      <c r="M188" s="63" t="s">
        <v>1878</v>
      </c>
      <c r="N188" s="63" t="s">
        <v>987</v>
      </c>
      <c r="O188" s="63" t="s">
        <v>742</v>
      </c>
      <c r="P188" s="63" t="s">
        <v>988</v>
      </c>
      <c r="Q188" s="63" t="s">
        <v>701</v>
      </c>
    </row>
    <row r="189" spans="1:17">
      <c r="A189" s="63" t="s">
        <v>1815</v>
      </c>
      <c r="B189" s="63" t="s">
        <v>1891</v>
      </c>
      <c r="C189" s="63" t="s">
        <v>1817</v>
      </c>
      <c r="D189" s="63" t="s">
        <v>1880</v>
      </c>
      <c r="E189" s="63" t="s">
        <v>1881</v>
      </c>
      <c r="F189" s="63" t="s">
        <v>1820</v>
      </c>
      <c r="G189" s="63" t="s">
        <v>1821</v>
      </c>
      <c r="H189" s="63" t="s">
        <v>1822</v>
      </c>
      <c r="I189" s="63" t="s">
        <v>544</v>
      </c>
      <c r="K189" s="63" t="s">
        <v>696</v>
      </c>
      <c r="L189" s="63" t="s">
        <v>256</v>
      </c>
      <c r="M189" s="63" t="s">
        <v>1882</v>
      </c>
      <c r="N189" s="63" t="s">
        <v>1824</v>
      </c>
      <c r="O189" s="63" t="s">
        <v>1825</v>
      </c>
      <c r="P189" s="63" t="s">
        <v>700</v>
      </c>
      <c r="Q189" s="63" t="s">
        <v>701</v>
      </c>
    </row>
    <row r="190" spans="1:17">
      <c r="A190" s="63" t="s">
        <v>1852</v>
      </c>
      <c r="B190" s="63" t="s">
        <v>1895</v>
      </c>
      <c r="C190" s="63" t="s">
        <v>1817</v>
      </c>
      <c r="D190" s="63" t="s">
        <v>1884</v>
      </c>
      <c r="E190" s="63" t="s">
        <v>1885</v>
      </c>
      <c r="F190" s="63" t="s">
        <v>1856</v>
      </c>
      <c r="G190" s="63" t="s">
        <v>1821</v>
      </c>
      <c r="H190" s="63" t="s">
        <v>1857</v>
      </c>
      <c r="I190" s="63" t="s">
        <v>544</v>
      </c>
      <c r="K190" s="63" t="s">
        <v>696</v>
      </c>
      <c r="L190" s="63" t="s">
        <v>256</v>
      </c>
      <c r="M190" s="63" t="s">
        <v>1886</v>
      </c>
      <c r="N190" s="63" t="s">
        <v>1859</v>
      </c>
      <c r="O190" s="63" t="s">
        <v>1825</v>
      </c>
      <c r="P190" s="63" t="s">
        <v>700</v>
      </c>
      <c r="Q190" s="63" t="s">
        <v>701</v>
      </c>
    </row>
    <row r="191" spans="1:17">
      <c r="A191" s="63" t="s">
        <v>1860</v>
      </c>
      <c r="B191" s="63" t="s">
        <v>1899</v>
      </c>
      <c r="C191" s="63" t="s">
        <v>1817</v>
      </c>
      <c r="D191" s="63" t="s">
        <v>1888</v>
      </c>
      <c r="E191" s="63" t="s">
        <v>1889</v>
      </c>
      <c r="F191" s="63" t="s">
        <v>1864</v>
      </c>
      <c r="G191" s="63" t="s">
        <v>1821</v>
      </c>
      <c r="H191" s="63" t="s">
        <v>1865</v>
      </c>
      <c r="I191" s="63" t="s">
        <v>544</v>
      </c>
      <c r="K191" s="63" t="s">
        <v>696</v>
      </c>
      <c r="L191" s="63" t="s">
        <v>256</v>
      </c>
      <c r="M191" s="63" t="s">
        <v>1890</v>
      </c>
      <c r="N191" s="63" t="s">
        <v>1867</v>
      </c>
      <c r="O191" s="63" t="s">
        <v>1825</v>
      </c>
      <c r="P191" s="63" t="s">
        <v>700</v>
      </c>
      <c r="Q191" s="63" t="s">
        <v>701</v>
      </c>
    </row>
    <row r="192" spans="1:17">
      <c r="A192" s="63" t="s">
        <v>1815</v>
      </c>
      <c r="B192" s="63" t="s">
        <v>1903</v>
      </c>
      <c r="C192" s="63" t="s">
        <v>1817</v>
      </c>
      <c r="D192" s="63" t="s">
        <v>1892</v>
      </c>
      <c r="E192" s="63" t="s">
        <v>1893</v>
      </c>
      <c r="F192" s="63" t="s">
        <v>1820</v>
      </c>
      <c r="G192" s="63" t="s">
        <v>1821</v>
      </c>
      <c r="H192" s="63" t="s">
        <v>1822</v>
      </c>
      <c r="I192" s="63" t="s">
        <v>544</v>
      </c>
      <c r="K192" s="63" t="s">
        <v>696</v>
      </c>
      <c r="L192" s="63" t="s">
        <v>256</v>
      </c>
      <c r="M192" s="63" t="s">
        <v>1894</v>
      </c>
      <c r="N192" s="63" t="s">
        <v>1824</v>
      </c>
      <c r="O192" s="63" t="s">
        <v>1825</v>
      </c>
      <c r="P192" s="63" t="s">
        <v>700</v>
      </c>
      <c r="Q192" s="63" t="s">
        <v>701</v>
      </c>
    </row>
    <row r="193" spans="1:17">
      <c r="A193" s="63" t="s">
        <v>1826</v>
      </c>
      <c r="B193" s="63" t="s">
        <v>1907</v>
      </c>
      <c r="C193" s="63" t="s">
        <v>1817</v>
      </c>
      <c r="D193" s="63" t="s">
        <v>1896</v>
      </c>
      <c r="E193" s="63" t="s">
        <v>1897</v>
      </c>
      <c r="F193" s="63" t="s">
        <v>1830</v>
      </c>
      <c r="G193" s="63" t="s">
        <v>1821</v>
      </c>
      <c r="H193" s="63" t="s">
        <v>1831</v>
      </c>
      <c r="I193" s="63" t="s">
        <v>544</v>
      </c>
      <c r="K193" s="63" t="s">
        <v>696</v>
      </c>
      <c r="L193" s="63" t="s">
        <v>256</v>
      </c>
      <c r="M193" s="63" t="s">
        <v>1898</v>
      </c>
      <c r="N193" s="63" t="s">
        <v>1833</v>
      </c>
      <c r="O193" s="63" t="s">
        <v>1825</v>
      </c>
      <c r="P193" s="63" t="s">
        <v>700</v>
      </c>
      <c r="Q193" s="63" t="s">
        <v>701</v>
      </c>
    </row>
    <row r="194" spans="1:17">
      <c r="A194" s="63" t="s">
        <v>1815</v>
      </c>
      <c r="B194" s="63" t="s">
        <v>1911</v>
      </c>
      <c r="C194" s="63" t="s">
        <v>1817</v>
      </c>
      <c r="D194" s="63" t="s">
        <v>1900</v>
      </c>
      <c r="E194" s="63" t="s">
        <v>1901</v>
      </c>
      <c r="F194" s="63" t="s">
        <v>1820</v>
      </c>
      <c r="G194" s="63" t="s">
        <v>1821</v>
      </c>
      <c r="H194" s="63" t="s">
        <v>1822</v>
      </c>
      <c r="I194" s="63" t="s">
        <v>544</v>
      </c>
      <c r="K194" s="63" t="s">
        <v>696</v>
      </c>
      <c r="L194" s="63" t="s">
        <v>256</v>
      </c>
      <c r="M194" s="63" t="s">
        <v>1902</v>
      </c>
      <c r="N194" s="63" t="s">
        <v>1824</v>
      </c>
      <c r="O194" s="63" t="s">
        <v>1825</v>
      </c>
      <c r="P194" s="63" t="s">
        <v>700</v>
      </c>
      <c r="Q194" s="63" t="s">
        <v>701</v>
      </c>
    </row>
    <row r="195" spans="1:17">
      <c r="A195" s="63" t="s">
        <v>1826</v>
      </c>
      <c r="B195" s="63" t="s">
        <v>1916</v>
      </c>
      <c r="C195" s="63" t="s">
        <v>1817</v>
      </c>
      <c r="D195" s="63" t="s">
        <v>1904</v>
      </c>
      <c r="E195" s="63" t="s">
        <v>1905</v>
      </c>
      <c r="F195" s="63" t="s">
        <v>1830</v>
      </c>
      <c r="G195" s="63" t="s">
        <v>1821</v>
      </c>
      <c r="H195" s="63" t="s">
        <v>1831</v>
      </c>
      <c r="I195" s="63" t="s">
        <v>544</v>
      </c>
      <c r="K195" s="63" t="s">
        <v>696</v>
      </c>
      <c r="L195" s="63" t="s">
        <v>256</v>
      </c>
      <c r="M195" s="63" t="s">
        <v>1906</v>
      </c>
      <c r="N195" s="63" t="s">
        <v>1833</v>
      </c>
      <c r="O195" s="63" t="s">
        <v>1825</v>
      </c>
      <c r="P195" s="63" t="s">
        <v>700</v>
      </c>
      <c r="Q195" s="63" t="s">
        <v>701</v>
      </c>
    </row>
    <row r="196" spans="1:17">
      <c r="A196" s="63" t="s">
        <v>1860</v>
      </c>
      <c r="B196" s="63" t="s">
        <v>1921</v>
      </c>
      <c r="C196" s="63" t="s">
        <v>1817</v>
      </c>
      <c r="D196" s="63" t="s">
        <v>1908</v>
      </c>
      <c r="E196" s="63" t="s">
        <v>1909</v>
      </c>
      <c r="F196" s="63" t="s">
        <v>1864</v>
      </c>
      <c r="G196" s="63" t="s">
        <v>1821</v>
      </c>
      <c r="H196" s="63" t="s">
        <v>1865</v>
      </c>
      <c r="I196" s="63" t="s">
        <v>544</v>
      </c>
      <c r="K196" s="63" t="s">
        <v>696</v>
      </c>
      <c r="L196" s="63" t="s">
        <v>256</v>
      </c>
      <c r="M196" s="63" t="s">
        <v>1910</v>
      </c>
      <c r="N196" s="63" t="s">
        <v>1867</v>
      </c>
      <c r="O196" s="63" t="s">
        <v>1825</v>
      </c>
      <c r="P196" s="63" t="s">
        <v>700</v>
      </c>
      <c r="Q196" s="63" t="s">
        <v>701</v>
      </c>
    </row>
    <row r="197" spans="1:17">
      <c r="A197" s="63" t="s">
        <v>1842</v>
      </c>
      <c r="B197" s="63" t="s">
        <v>1931</v>
      </c>
      <c r="C197" s="63" t="s">
        <v>1817</v>
      </c>
      <c r="D197" s="63" t="s">
        <v>1912</v>
      </c>
      <c r="E197" s="63" t="s">
        <v>1913</v>
      </c>
      <c r="F197" s="63" t="s">
        <v>1844</v>
      </c>
      <c r="G197" s="63" t="s">
        <v>1821</v>
      </c>
      <c r="H197" s="63" t="s">
        <v>1845</v>
      </c>
      <c r="I197" s="63" t="s">
        <v>546</v>
      </c>
      <c r="K197" s="63" t="s">
        <v>696</v>
      </c>
      <c r="L197" s="63" t="s">
        <v>256</v>
      </c>
      <c r="M197" s="63" t="s">
        <v>1914</v>
      </c>
      <c r="N197" s="63" t="s">
        <v>1846</v>
      </c>
      <c r="O197" s="63" t="s">
        <v>1825</v>
      </c>
      <c r="P197" s="63" t="s">
        <v>1157</v>
      </c>
      <c r="Q197" s="63" t="s">
        <v>701</v>
      </c>
    </row>
    <row r="198" spans="1:17">
      <c r="A198" s="63" t="s">
        <v>1915</v>
      </c>
      <c r="B198" s="63" t="s">
        <v>1935</v>
      </c>
      <c r="C198" s="63" t="s">
        <v>1817</v>
      </c>
      <c r="D198" s="63" t="s">
        <v>1912</v>
      </c>
      <c r="E198" s="63" t="s">
        <v>1913</v>
      </c>
      <c r="F198" s="63" t="s">
        <v>1917</v>
      </c>
      <c r="G198" s="63" t="s">
        <v>1821</v>
      </c>
      <c r="H198" s="63" t="s">
        <v>1918</v>
      </c>
      <c r="I198" s="63" t="s">
        <v>544</v>
      </c>
      <c r="K198" s="63" t="s">
        <v>696</v>
      </c>
      <c r="L198" s="63" t="s">
        <v>255</v>
      </c>
      <c r="M198" s="63" t="s">
        <v>1914</v>
      </c>
      <c r="N198" s="63" t="s">
        <v>1919</v>
      </c>
      <c r="O198" s="63" t="s">
        <v>1825</v>
      </c>
      <c r="P198" s="63" t="s">
        <v>700</v>
      </c>
      <c r="Q198" s="63" t="s">
        <v>701</v>
      </c>
    </row>
    <row r="199" spans="1:17">
      <c r="A199" s="63" t="s">
        <v>1920</v>
      </c>
      <c r="B199" s="63" t="s">
        <v>1940</v>
      </c>
      <c r="C199" s="63" t="s">
        <v>1922</v>
      </c>
      <c r="D199" s="63" t="s">
        <v>1923</v>
      </c>
      <c r="E199" s="63" t="s">
        <v>1924</v>
      </c>
      <c r="F199" s="63" t="s">
        <v>1925</v>
      </c>
      <c r="G199" s="63" t="s">
        <v>1926</v>
      </c>
      <c r="H199" s="63" t="s">
        <v>1927</v>
      </c>
      <c r="I199" s="63" t="s">
        <v>544</v>
      </c>
      <c r="K199" s="63" t="s">
        <v>696</v>
      </c>
      <c r="L199" s="63" t="s">
        <v>255</v>
      </c>
      <c r="M199" s="63" t="s">
        <v>1928</v>
      </c>
      <c r="N199" s="63" t="s">
        <v>1929</v>
      </c>
      <c r="O199" s="63" t="s">
        <v>1930</v>
      </c>
      <c r="P199" s="63" t="s">
        <v>700</v>
      </c>
      <c r="Q199" s="63" t="s">
        <v>701</v>
      </c>
    </row>
    <row r="200" spans="1:17">
      <c r="A200" s="63" t="s">
        <v>1920</v>
      </c>
      <c r="B200" s="63" t="s">
        <v>1945</v>
      </c>
      <c r="C200" s="63" t="s">
        <v>1922</v>
      </c>
      <c r="D200" s="63" t="s">
        <v>1932</v>
      </c>
      <c r="E200" s="63" t="s">
        <v>1933</v>
      </c>
      <c r="F200" s="63" t="s">
        <v>1925</v>
      </c>
      <c r="G200" s="63" t="s">
        <v>1926</v>
      </c>
      <c r="H200" s="63" t="s">
        <v>1927</v>
      </c>
      <c r="I200" s="63" t="s">
        <v>544</v>
      </c>
      <c r="K200" s="63" t="s">
        <v>696</v>
      </c>
      <c r="L200" s="63" t="s">
        <v>255</v>
      </c>
      <c r="M200" s="63" t="s">
        <v>1934</v>
      </c>
      <c r="N200" s="63" t="s">
        <v>1929</v>
      </c>
      <c r="O200" s="63" t="s">
        <v>1930</v>
      </c>
      <c r="P200" s="63" t="s">
        <v>700</v>
      </c>
      <c r="Q200" s="63" t="s">
        <v>701</v>
      </c>
    </row>
    <row r="201" spans="1:17">
      <c r="A201" s="63" t="s">
        <v>791</v>
      </c>
      <c r="B201" s="63" t="s">
        <v>1949</v>
      </c>
      <c r="C201" s="63" t="s">
        <v>1922</v>
      </c>
      <c r="D201" s="63" t="s">
        <v>1936</v>
      </c>
      <c r="E201" s="63" t="s">
        <v>1937</v>
      </c>
      <c r="F201" s="63" t="s">
        <v>793</v>
      </c>
      <c r="G201" s="63" t="s">
        <v>794</v>
      </c>
      <c r="H201" s="63" t="s">
        <v>795</v>
      </c>
      <c r="I201" s="63" t="s">
        <v>544</v>
      </c>
      <c r="K201" s="63" t="s">
        <v>696</v>
      </c>
      <c r="L201" s="63" t="s">
        <v>255</v>
      </c>
      <c r="M201" s="63" t="s">
        <v>1938</v>
      </c>
      <c r="N201" s="63" t="s">
        <v>796</v>
      </c>
      <c r="O201" s="63" t="s">
        <v>797</v>
      </c>
      <c r="P201" s="63" t="s">
        <v>700</v>
      </c>
      <c r="Q201" s="63" t="s">
        <v>701</v>
      </c>
    </row>
    <row r="202" spans="1:17">
      <c r="A202" s="63" t="s">
        <v>1939</v>
      </c>
      <c r="B202" s="63" t="s">
        <v>1953</v>
      </c>
      <c r="C202" s="63" t="s">
        <v>1922</v>
      </c>
      <c r="D202" s="63" t="s">
        <v>1936</v>
      </c>
      <c r="E202" s="63" t="s">
        <v>1937</v>
      </c>
      <c r="F202" s="63" t="s">
        <v>1941</v>
      </c>
      <c r="G202" s="63" t="s">
        <v>1926</v>
      </c>
      <c r="H202" s="63" t="s">
        <v>1942</v>
      </c>
      <c r="I202" s="63" t="s">
        <v>544</v>
      </c>
      <c r="K202" s="63" t="s">
        <v>696</v>
      </c>
      <c r="L202" s="63" t="s">
        <v>255</v>
      </c>
      <c r="M202" s="63" t="s">
        <v>1938</v>
      </c>
      <c r="N202" s="63" t="s">
        <v>1943</v>
      </c>
      <c r="O202" s="63" t="s">
        <v>1930</v>
      </c>
      <c r="P202" s="63" t="s">
        <v>700</v>
      </c>
      <c r="Q202" s="63" t="s">
        <v>701</v>
      </c>
    </row>
    <row r="203" spans="1:17">
      <c r="A203" s="63" t="s">
        <v>1944</v>
      </c>
      <c r="B203" s="63" t="s">
        <v>1957</v>
      </c>
      <c r="C203" s="63" t="s">
        <v>1922</v>
      </c>
      <c r="D203" s="63" t="s">
        <v>1936</v>
      </c>
      <c r="E203" s="63" t="s">
        <v>1937</v>
      </c>
      <c r="F203" s="63" t="s">
        <v>1946</v>
      </c>
      <c r="G203" s="63" t="s">
        <v>1926</v>
      </c>
      <c r="H203" s="63" t="s">
        <v>1947</v>
      </c>
      <c r="I203" s="63" t="s">
        <v>544</v>
      </c>
      <c r="K203" s="63" t="s">
        <v>696</v>
      </c>
      <c r="L203" s="63" t="s">
        <v>255</v>
      </c>
      <c r="M203" s="63" t="s">
        <v>1938</v>
      </c>
      <c r="N203" s="63" t="s">
        <v>1948</v>
      </c>
      <c r="O203" s="63" t="s">
        <v>1930</v>
      </c>
      <c r="P203" s="63" t="s">
        <v>700</v>
      </c>
      <c r="Q203" s="63" t="s">
        <v>701</v>
      </c>
    </row>
    <row r="204" spans="1:17">
      <c r="A204" s="63" t="s">
        <v>1920</v>
      </c>
      <c r="B204" s="63" t="s">
        <v>1961</v>
      </c>
      <c r="C204" s="63" t="s">
        <v>1922</v>
      </c>
      <c r="D204" s="63" t="s">
        <v>1950</v>
      </c>
      <c r="E204" s="63" t="s">
        <v>1951</v>
      </c>
      <c r="F204" s="63" t="s">
        <v>1925</v>
      </c>
      <c r="G204" s="63" t="s">
        <v>1926</v>
      </c>
      <c r="H204" s="63" t="s">
        <v>1927</v>
      </c>
      <c r="I204" s="63" t="s">
        <v>544</v>
      </c>
      <c r="K204" s="63" t="s">
        <v>696</v>
      </c>
      <c r="L204" s="63" t="s">
        <v>255</v>
      </c>
      <c r="M204" s="63" t="s">
        <v>1952</v>
      </c>
      <c r="N204" s="63" t="s">
        <v>1929</v>
      </c>
      <c r="O204" s="63" t="s">
        <v>1930</v>
      </c>
      <c r="P204" s="63" t="s">
        <v>700</v>
      </c>
      <c r="Q204" s="63" t="s">
        <v>701</v>
      </c>
    </row>
    <row r="205" spans="1:17">
      <c r="A205" s="63" t="s">
        <v>1920</v>
      </c>
      <c r="B205" s="63" t="s">
        <v>1965</v>
      </c>
      <c r="C205" s="63" t="s">
        <v>1922</v>
      </c>
      <c r="D205" s="63" t="s">
        <v>1954</v>
      </c>
      <c r="E205" s="63" t="s">
        <v>1955</v>
      </c>
      <c r="F205" s="63" t="s">
        <v>1925</v>
      </c>
      <c r="G205" s="63" t="s">
        <v>1926</v>
      </c>
      <c r="H205" s="63" t="s">
        <v>1927</v>
      </c>
      <c r="I205" s="63" t="s">
        <v>544</v>
      </c>
      <c r="K205" s="63" t="s">
        <v>696</v>
      </c>
      <c r="L205" s="63" t="s">
        <v>255</v>
      </c>
      <c r="M205" s="63" t="s">
        <v>1956</v>
      </c>
      <c r="N205" s="63" t="s">
        <v>1929</v>
      </c>
      <c r="O205" s="63" t="s">
        <v>1930</v>
      </c>
      <c r="P205" s="63" t="s">
        <v>700</v>
      </c>
      <c r="Q205" s="63" t="s">
        <v>701</v>
      </c>
    </row>
    <row r="206" spans="1:17">
      <c r="A206" s="63" t="s">
        <v>1920</v>
      </c>
      <c r="B206" s="63" t="s">
        <v>1969</v>
      </c>
      <c r="C206" s="63" t="s">
        <v>1922</v>
      </c>
      <c r="D206" s="63" t="s">
        <v>1958</v>
      </c>
      <c r="E206" s="63" t="s">
        <v>1959</v>
      </c>
      <c r="F206" s="63" t="s">
        <v>1925</v>
      </c>
      <c r="G206" s="63" t="s">
        <v>1926</v>
      </c>
      <c r="H206" s="63" t="s">
        <v>1927</v>
      </c>
      <c r="I206" s="63" t="s">
        <v>544</v>
      </c>
      <c r="K206" s="63" t="s">
        <v>696</v>
      </c>
      <c r="L206" s="63" t="s">
        <v>255</v>
      </c>
      <c r="M206" s="63" t="s">
        <v>1960</v>
      </c>
      <c r="N206" s="63" t="s">
        <v>1929</v>
      </c>
      <c r="O206" s="63" t="s">
        <v>1930</v>
      </c>
      <c r="P206" s="63" t="s">
        <v>700</v>
      </c>
      <c r="Q206" s="63" t="s">
        <v>701</v>
      </c>
    </row>
    <row r="207" spans="1:17">
      <c r="A207" s="63" t="s">
        <v>1920</v>
      </c>
      <c r="B207" s="63" t="s">
        <v>1973</v>
      </c>
      <c r="C207" s="63" t="s">
        <v>1922</v>
      </c>
      <c r="D207" s="63" t="s">
        <v>1962</v>
      </c>
      <c r="E207" s="63" t="s">
        <v>1963</v>
      </c>
      <c r="F207" s="63" t="s">
        <v>1925</v>
      </c>
      <c r="G207" s="63" t="s">
        <v>1926</v>
      </c>
      <c r="H207" s="63" t="s">
        <v>1927</v>
      </c>
      <c r="I207" s="63" t="s">
        <v>544</v>
      </c>
      <c r="K207" s="63" t="s">
        <v>696</v>
      </c>
      <c r="L207" s="63" t="s">
        <v>255</v>
      </c>
      <c r="M207" s="63" t="s">
        <v>1964</v>
      </c>
      <c r="N207" s="63" t="s">
        <v>1929</v>
      </c>
      <c r="O207" s="63" t="s">
        <v>1930</v>
      </c>
      <c r="P207" s="63" t="s">
        <v>700</v>
      </c>
      <c r="Q207" s="63" t="s">
        <v>701</v>
      </c>
    </row>
    <row r="208" spans="1:17">
      <c r="A208" s="63" t="s">
        <v>1920</v>
      </c>
      <c r="B208" s="63" t="s">
        <v>1977</v>
      </c>
      <c r="C208" s="63" t="s">
        <v>1922</v>
      </c>
      <c r="D208" s="63" t="s">
        <v>1966</v>
      </c>
      <c r="E208" s="63" t="s">
        <v>1967</v>
      </c>
      <c r="F208" s="63" t="s">
        <v>1925</v>
      </c>
      <c r="G208" s="63" t="s">
        <v>1926</v>
      </c>
      <c r="H208" s="63" t="s">
        <v>1927</v>
      </c>
      <c r="I208" s="63" t="s">
        <v>544</v>
      </c>
      <c r="K208" s="63" t="s">
        <v>696</v>
      </c>
      <c r="L208" s="63" t="s">
        <v>255</v>
      </c>
      <c r="M208" s="63" t="s">
        <v>1968</v>
      </c>
      <c r="N208" s="63" t="s">
        <v>1929</v>
      </c>
      <c r="O208" s="63" t="s">
        <v>1930</v>
      </c>
      <c r="P208" s="63" t="s">
        <v>700</v>
      </c>
      <c r="Q208" s="63" t="s">
        <v>701</v>
      </c>
    </row>
    <row r="209" spans="1:17">
      <c r="A209" s="63" t="s">
        <v>1920</v>
      </c>
      <c r="B209" s="63" t="s">
        <v>1981</v>
      </c>
      <c r="C209" s="63" t="s">
        <v>1922</v>
      </c>
      <c r="D209" s="63" t="s">
        <v>1970</v>
      </c>
      <c r="E209" s="63" t="s">
        <v>1971</v>
      </c>
      <c r="F209" s="63" t="s">
        <v>1925</v>
      </c>
      <c r="G209" s="63" t="s">
        <v>1926</v>
      </c>
      <c r="H209" s="63" t="s">
        <v>1927</v>
      </c>
      <c r="I209" s="63" t="s">
        <v>544</v>
      </c>
      <c r="K209" s="63" t="s">
        <v>696</v>
      </c>
      <c r="L209" s="63" t="s">
        <v>255</v>
      </c>
      <c r="M209" s="63" t="s">
        <v>1972</v>
      </c>
      <c r="N209" s="63" t="s">
        <v>1929</v>
      </c>
      <c r="O209" s="63" t="s">
        <v>1930</v>
      </c>
      <c r="P209" s="63" t="s">
        <v>700</v>
      </c>
      <c r="Q209" s="63" t="s">
        <v>701</v>
      </c>
    </row>
    <row r="210" spans="1:17">
      <c r="A210" s="63" t="s">
        <v>1920</v>
      </c>
      <c r="B210" s="63" t="s">
        <v>1986</v>
      </c>
      <c r="C210" s="63" t="s">
        <v>1922</v>
      </c>
      <c r="D210" s="63" t="s">
        <v>1974</v>
      </c>
      <c r="E210" s="63" t="s">
        <v>1975</v>
      </c>
      <c r="F210" s="63" t="s">
        <v>1925</v>
      </c>
      <c r="G210" s="63" t="s">
        <v>1926</v>
      </c>
      <c r="H210" s="63" t="s">
        <v>1927</v>
      </c>
      <c r="I210" s="63" t="s">
        <v>544</v>
      </c>
      <c r="K210" s="63" t="s">
        <v>696</v>
      </c>
      <c r="L210" s="63" t="s">
        <v>255</v>
      </c>
      <c r="M210" s="63" t="s">
        <v>1976</v>
      </c>
      <c r="N210" s="63" t="s">
        <v>1929</v>
      </c>
      <c r="O210" s="63" t="s">
        <v>1930</v>
      </c>
      <c r="P210" s="63" t="s">
        <v>700</v>
      </c>
      <c r="Q210" s="63" t="s">
        <v>701</v>
      </c>
    </row>
    <row r="211" spans="1:17">
      <c r="A211" s="63" t="s">
        <v>1920</v>
      </c>
      <c r="B211" s="63" t="s">
        <v>1996</v>
      </c>
      <c r="C211" s="63" t="s">
        <v>1922</v>
      </c>
      <c r="D211" s="63" t="s">
        <v>1978</v>
      </c>
      <c r="E211" s="63" t="s">
        <v>1979</v>
      </c>
      <c r="F211" s="63" t="s">
        <v>1925</v>
      </c>
      <c r="G211" s="63" t="s">
        <v>1926</v>
      </c>
      <c r="H211" s="63" t="s">
        <v>1927</v>
      </c>
      <c r="I211" s="63" t="s">
        <v>544</v>
      </c>
      <c r="K211" s="63" t="s">
        <v>696</v>
      </c>
      <c r="L211" s="63" t="s">
        <v>255</v>
      </c>
      <c r="M211" s="63" t="s">
        <v>1980</v>
      </c>
      <c r="N211" s="63" t="s">
        <v>1929</v>
      </c>
      <c r="O211" s="63" t="s">
        <v>1930</v>
      </c>
      <c r="P211" s="63" t="s">
        <v>700</v>
      </c>
      <c r="Q211" s="63" t="s">
        <v>701</v>
      </c>
    </row>
    <row r="212" spans="1:17">
      <c r="A212" s="63" t="s">
        <v>1920</v>
      </c>
      <c r="B212" s="63" t="s">
        <v>2000</v>
      </c>
      <c r="C212" s="63" t="s">
        <v>1922</v>
      </c>
      <c r="D212" s="63" t="s">
        <v>1982</v>
      </c>
      <c r="E212" s="63" t="s">
        <v>1983</v>
      </c>
      <c r="F212" s="63" t="s">
        <v>1925</v>
      </c>
      <c r="G212" s="63" t="s">
        <v>1926</v>
      </c>
      <c r="H212" s="63" t="s">
        <v>1927</v>
      </c>
      <c r="I212" s="63" t="s">
        <v>544</v>
      </c>
      <c r="K212" s="63" t="s">
        <v>696</v>
      </c>
      <c r="L212" s="63" t="s">
        <v>255</v>
      </c>
      <c r="M212" s="63" t="s">
        <v>1984</v>
      </c>
      <c r="N212" s="63" t="s">
        <v>1929</v>
      </c>
      <c r="O212" s="63" t="s">
        <v>1930</v>
      </c>
      <c r="P212" s="63" t="s">
        <v>700</v>
      </c>
      <c r="Q212" s="63" t="s">
        <v>701</v>
      </c>
    </row>
    <row r="213" spans="1:17">
      <c r="A213" s="63" t="s">
        <v>1985</v>
      </c>
      <c r="B213" s="63" t="s">
        <v>2004</v>
      </c>
      <c r="C213" s="63" t="s">
        <v>1987</v>
      </c>
      <c r="D213" s="63" t="s">
        <v>1988</v>
      </c>
      <c r="E213" s="63" t="s">
        <v>1989</v>
      </c>
      <c r="F213" s="63" t="s">
        <v>1990</v>
      </c>
      <c r="G213" s="63" t="s">
        <v>1991</v>
      </c>
      <c r="H213" s="63" t="s">
        <v>1992</v>
      </c>
      <c r="I213" s="63" t="s">
        <v>544</v>
      </c>
      <c r="K213" s="63" t="s">
        <v>696</v>
      </c>
      <c r="L213" s="63" t="s">
        <v>255</v>
      </c>
      <c r="M213" s="63" t="s">
        <v>1993</v>
      </c>
      <c r="N213" s="63" t="s">
        <v>1994</v>
      </c>
      <c r="O213" s="63" t="s">
        <v>1995</v>
      </c>
      <c r="P213" s="63" t="s">
        <v>700</v>
      </c>
      <c r="Q213" s="63" t="s">
        <v>701</v>
      </c>
    </row>
    <row r="214" spans="1:17">
      <c r="A214" s="63" t="s">
        <v>1985</v>
      </c>
      <c r="B214" s="63" t="s">
        <v>2011</v>
      </c>
      <c r="C214" s="63" t="s">
        <v>1987</v>
      </c>
      <c r="D214" s="63" t="s">
        <v>1997</v>
      </c>
      <c r="E214" s="63" t="s">
        <v>1998</v>
      </c>
      <c r="F214" s="63" t="s">
        <v>1990</v>
      </c>
      <c r="G214" s="63" t="s">
        <v>1991</v>
      </c>
      <c r="H214" s="63" t="s">
        <v>1992</v>
      </c>
      <c r="I214" s="63" t="s">
        <v>544</v>
      </c>
      <c r="K214" s="63" t="s">
        <v>696</v>
      </c>
      <c r="L214" s="63" t="s">
        <v>255</v>
      </c>
      <c r="M214" s="63" t="s">
        <v>1999</v>
      </c>
      <c r="N214" s="63" t="s">
        <v>1994</v>
      </c>
      <c r="O214" s="63" t="s">
        <v>1995</v>
      </c>
      <c r="P214" s="63" t="s">
        <v>700</v>
      </c>
      <c r="Q214" s="63" t="s">
        <v>701</v>
      </c>
    </row>
    <row r="215" spans="1:17">
      <c r="A215" s="63" t="s">
        <v>1985</v>
      </c>
      <c r="B215" s="63" t="s">
        <v>2015</v>
      </c>
      <c r="C215" s="63" t="s">
        <v>1987</v>
      </c>
      <c r="D215" s="63" t="s">
        <v>1713</v>
      </c>
      <c r="E215" s="63" t="s">
        <v>2001</v>
      </c>
      <c r="F215" s="63" t="s">
        <v>1990</v>
      </c>
      <c r="G215" s="63" t="s">
        <v>1991</v>
      </c>
      <c r="H215" s="63" t="s">
        <v>1992</v>
      </c>
      <c r="I215" s="63" t="s">
        <v>544</v>
      </c>
      <c r="K215" s="63" t="s">
        <v>696</v>
      </c>
      <c r="L215" s="63" t="s">
        <v>255</v>
      </c>
      <c r="M215" s="63" t="s">
        <v>2002</v>
      </c>
      <c r="N215" s="63" t="s">
        <v>1994</v>
      </c>
      <c r="O215" s="63" t="s">
        <v>1995</v>
      </c>
      <c r="P215" s="63" t="s">
        <v>700</v>
      </c>
      <c r="Q215" s="63" t="s">
        <v>701</v>
      </c>
    </row>
    <row r="216" spans="1:17">
      <c r="A216" s="63" t="s">
        <v>2003</v>
      </c>
      <c r="B216" s="63" t="s">
        <v>2019</v>
      </c>
      <c r="C216" s="63" t="s">
        <v>1987</v>
      </c>
      <c r="D216" s="63" t="s">
        <v>2005</v>
      </c>
      <c r="E216" s="63" t="s">
        <v>2006</v>
      </c>
      <c r="F216" s="63" t="s">
        <v>2007</v>
      </c>
      <c r="G216" s="63" t="s">
        <v>1991</v>
      </c>
      <c r="H216" s="63" t="s">
        <v>2008</v>
      </c>
      <c r="I216" s="63" t="s">
        <v>544</v>
      </c>
      <c r="K216" s="63" t="s">
        <v>696</v>
      </c>
      <c r="L216" s="63" t="s">
        <v>255</v>
      </c>
      <c r="M216" s="63" t="s">
        <v>2009</v>
      </c>
      <c r="N216" s="63" t="s">
        <v>2010</v>
      </c>
      <c r="O216" s="63" t="s">
        <v>1995</v>
      </c>
      <c r="P216" s="63" t="s">
        <v>700</v>
      </c>
      <c r="Q216" s="63" t="s">
        <v>701</v>
      </c>
    </row>
    <row r="217" spans="1:17">
      <c r="A217" s="63" t="s">
        <v>1985</v>
      </c>
      <c r="B217" s="63" t="s">
        <v>2023</v>
      </c>
      <c r="C217" s="63" t="s">
        <v>1987</v>
      </c>
      <c r="D217" s="63" t="s">
        <v>2012</v>
      </c>
      <c r="E217" s="63" t="s">
        <v>2013</v>
      </c>
      <c r="F217" s="63" t="s">
        <v>1990</v>
      </c>
      <c r="G217" s="63" t="s">
        <v>1991</v>
      </c>
      <c r="H217" s="63" t="s">
        <v>1992</v>
      </c>
      <c r="I217" s="63" t="s">
        <v>544</v>
      </c>
      <c r="K217" s="63" t="s">
        <v>696</v>
      </c>
      <c r="L217" s="63" t="s">
        <v>255</v>
      </c>
      <c r="M217" s="63" t="s">
        <v>2014</v>
      </c>
      <c r="N217" s="63" t="s">
        <v>1994</v>
      </c>
      <c r="O217" s="63" t="s">
        <v>1995</v>
      </c>
      <c r="P217" s="63" t="s">
        <v>700</v>
      </c>
      <c r="Q217" s="63" t="s">
        <v>701</v>
      </c>
    </row>
    <row r="218" spans="1:17">
      <c r="A218" s="63" t="s">
        <v>1985</v>
      </c>
      <c r="B218" s="63" t="s">
        <v>2027</v>
      </c>
      <c r="C218" s="63" t="s">
        <v>1987</v>
      </c>
      <c r="D218" s="63" t="s">
        <v>2016</v>
      </c>
      <c r="E218" s="63" t="s">
        <v>2017</v>
      </c>
      <c r="F218" s="63" t="s">
        <v>1990</v>
      </c>
      <c r="G218" s="63" t="s">
        <v>1991</v>
      </c>
      <c r="H218" s="63" t="s">
        <v>1992</v>
      </c>
      <c r="I218" s="63" t="s">
        <v>544</v>
      </c>
      <c r="K218" s="63" t="s">
        <v>696</v>
      </c>
      <c r="L218" s="63" t="s">
        <v>255</v>
      </c>
      <c r="M218" s="63" t="s">
        <v>2018</v>
      </c>
      <c r="N218" s="63" t="s">
        <v>1994</v>
      </c>
      <c r="O218" s="63" t="s">
        <v>1995</v>
      </c>
      <c r="P218" s="63" t="s">
        <v>700</v>
      </c>
      <c r="Q218" s="63" t="s">
        <v>701</v>
      </c>
    </row>
    <row r="219" spans="1:17">
      <c r="A219" s="63" t="s">
        <v>1985</v>
      </c>
      <c r="B219" s="63" t="s">
        <v>2031</v>
      </c>
      <c r="C219" s="63" t="s">
        <v>1987</v>
      </c>
      <c r="D219" s="63" t="s">
        <v>2020</v>
      </c>
      <c r="E219" s="63" t="s">
        <v>2021</v>
      </c>
      <c r="F219" s="63" t="s">
        <v>1990</v>
      </c>
      <c r="G219" s="63" t="s">
        <v>1991</v>
      </c>
      <c r="H219" s="63" t="s">
        <v>1992</v>
      </c>
      <c r="I219" s="63" t="s">
        <v>544</v>
      </c>
      <c r="K219" s="63" t="s">
        <v>696</v>
      </c>
      <c r="L219" s="63" t="s">
        <v>255</v>
      </c>
      <c r="M219" s="63" t="s">
        <v>2022</v>
      </c>
      <c r="N219" s="63" t="s">
        <v>1994</v>
      </c>
      <c r="O219" s="63" t="s">
        <v>1995</v>
      </c>
      <c r="P219" s="63" t="s">
        <v>700</v>
      </c>
      <c r="Q219" s="63" t="s">
        <v>701</v>
      </c>
    </row>
    <row r="220" spans="1:17">
      <c r="A220" s="63" t="s">
        <v>1985</v>
      </c>
      <c r="B220" s="63" t="s">
        <v>2035</v>
      </c>
      <c r="C220" s="63" t="s">
        <v>1987</v>
      </c>
      <c r="D220" s="63" t="s">
        <v>2024</v>
      </c>
      <c r="E220" s="63" t="s">
        <v>2025</v>
      </c>
      <c r="F220" s="63" t="s">
        <v>1990</v>
      </c>
      <c r="G220" s="63" t="s">
        <v>1991</v>
      </c>
      <c r="H220" s="63" t="s">
        <v>1992</v>
      </c>
      <c r="I220" s="63" t="s">
        <v>544</v>
      </c>
      <c r="K220" s="63" t="s">
        <v>696</v>
      </c>
      <c r="L220" s="63" t="s">
        <v>255</v>
      </c>
      <c r="M220" s="63" t="s">
        <v>2026</v>
      </c>
      <c r="N220" s="63" t="s">
        <v>1994</v>
      </c>
      <c r="O220" s="63" t="s">
        <v>1995</v>
      </c>
      <c r="P220" s="63" t="s">
        <v>700</v>
      </c>
      <c r="Q220" s="63" t="s">
        <v>701</v>
      </c>
    </row>
    <row r="221" spans="1:17">
      <c r="A221" s="63" t="s">
        <v>1985</v>
      </c>
      <c r="B221" s="63" t="s">
        <v>2040</v>
      </c>
      <c r="C221" s="63" t="s">
        <v>1987</v>
      </c>
      <c r="D221" s="63" t="s">
        <v>2028</v>
      </c>
      <c r="E221" s="63" t="s">
        <v>2029</v>
      </c>
      <c r="F221" s="63" t="s">
        <v>1990</v>
      </c>
      <c r="G221" s="63" t="s">
        <v>1991</v>
      </c>
      <c r="H221" s="63" t="s">
        <v>1992</v>
      </c>
      <c r="I221" s="63" t="s">
        <v>544</v>
      </c>
      <c r="K221" s="63" t="s">
        <v>696</v>
      </c>
      <c r="L221" s="63" t="s">
        <v>255</v>
      </c>
      <c r="M221" s="63" t="s">
        <v>2030</v>
      </c>
      <c r="N221" s="63" t="s">
        <v>1994</v>
      </c>
      <c r="O221" s="63" t="s">
        <v>1995</v>
      </c>
      <c r="P221" s="63" t="s">
        <v>700</v>
      </c>
      <c r="Q221" s="63" t="s">
        <v>701</v>
      </c>
    </row>
    <row r="222" spans="1:17">
      <c r="A222" s="63" t="s">
        <v>1985</v>
      </c>
      <c r="B222" s="63" t="s">
        <v>2049</v>
      </c>
      <c r="C222" s="63" t="s">
        <v>1987</v>
      </c>
      <c r="D222" s="63" t="s">
        <v>2032</v>
      </c>
      <c r="E222" s="63" t="s">
        <v>2033</v>
      </c>
      <c r="F222" s="63" t="s">
        <v>1990</v>
      </c>
      <c r="G222" s="63" t="s">
        <v>1991</v>
      </c>
      <c r="H222" s="63" t="s">
        <v>1992</v>
      </c>
      <c r="I222" s="63" t="s">
        <v>544</v>
      </c>
      <c r="K222" s="63" t="s">
        <v>696</v>
      </c>
      <c r="L222" s="63" t="s">
        <v>255</v>
      </c>
      <c r="M222" s="63" t="s">
        <v>2034</v>
      </c>
      <c r="N222" s="63" t="s">
        <v>1994</v>
      </c>
      <c r="O222" s="63" t="s">
        <v>1995</v>
      </c>
      <c r="P222" s="63" t="s">
        <v>700</v>
      </c>
      <c r="Q222" s="63" t="s">
        <v>701</v>
      </c>
    </row>
    <row r="223" spans="1:17">
      <c r="A223" s="63" t="s">
        <v>1985</v>
      </c>
      <c r="B223" s="63" t="s">
        <v>2053</v>
      </c>
      <c r="C223" s="63" t="s">
        <v>1987</v>
      </c>
      <c r="D223" s="63" t="s">
        <v>2036</v>
      </c>
      <c r="E223" s="63" t="s">
        <v>2037</v>
      </c>
      <c r="F223" s="63" t="s">
        <v>1990</v>
      </c>
      <c r="G223" s="63" t="s">
        <v>1991</v>
      </c>
      <c r="H223" s="63" t="s">
        <v>1992</v>
      </c>
      <c r="I223" s="63" t="s">
        <v>544</v>
      </c>
      <c r="K223" s="63" t="s">
        <v>696</v>
      </c>
      <c r="L223" s="63" t="s">
        <v>255</v>
      </c>
      <c r="M223" s="63" t="s">
        <v>2038</v>
      </c>
      <c r="N223" s="63" t="s">
        <v>1994</v>
      </c>
      <c r="O223" s="63" t="s">
        <v>1995</v>
      </c>
      <c r="P223" s="63" t="s">
        <v>700</v>
      </c>
      <c r="Q223" s="63" t="s">
        <v>701</v>
      </c>
    </row>
    <row r="224" spans="1:17">
      <c r="A224" s="63" t="s">
        <v>2039</v>
      </c>
      <c r="B224" s="63" t="s">
        <v>2057</v>
      </c>
      <c r="C224" s="63" t="s">
        <v>2041</v>
      </c>
      <c r="D224" s="63" t="s">
        <v>2042</v>
      </c>
      <c r="E224" s="63" t="s">
        <v>2043</v>
      </c>
      <c r="F224" s="63" t="s">
        <v>2044</v>
      </c>
      <c r="G224" s="63" t="s">
        <v>2045</v>
      </c>
      <c r="H224" s="63" t="s">
        <v>1927</v>
      </c>
      <c r="I224" s="63" t="s">
        <v>544</v>
      </c>
      <c r="K224" s="63" t="s">
        <v>696</v>
      </c>
      <c r="L224" s="63" t="s">
        <v>255</v>
      </c>
      <c r="M224" s="63" t="s">
        <v>2046</v>
      </c>
      <c r="N224" s="63" t="s">
        <v>2047</v>
      </c>
      <c r="O224" s="63" t="s">
        <v>2048</v>
      </c>
      <c r="P224" s="63" t="s">
        <v>700</v>
      </c>
      <c r="Q224" s="63" t="s">
        <v>701</v>
      </c>
    </row>
    <row r="225" spans="1:17">
      <c r="A225" s="63" t="s">
        <v>2039</v>
      </c>
      <c r="B225" s="63" t="s">
        <v>2062</v>
      </c>
      <c r="C225" s="63" t="s">
        <v>2041</v>
      </c>
      <c r="D225" s="63" t="s">
        <v>2050</v>
      </c>
      <c r="E225" s="63" t="s">
        <v>2051</v>
      </c>
      <c r="F225" s="63" t="s">
        <v>2044</v>
      </c>
      <c r="G225" s="63" t="s">
        <v>2045</v>
      </c>
      <c r="H225" s="63" t="s">
        <v>1927</v>
      </c>
      <c r="I225" s="63" t="s">
        <v>544</v>
      </c>
      <c r="K225" s="63" t="s">
        <v>696</v>
      </c>
      <c r="L225" s="63" t="s">
        <v>255</v>
      </c>
      <c r="M225" s="63" t="s">
        <v>2052</v>
      </c>
      <c r="N225" s="63" t="s">
        <v>2047</v>
      </c>
      <c r="O225" s="63" t="s">
        <v>2048</v>
      </c>
      <c r="P225" s="63" t="s">
        <v>700</v>
      </c>
      <c r="Q225" s="63" t="s">
        <v>701</v>
      </c>
    </row>
    <row r="226" spans="1:17">
      <c r="A226" s="63" t="s">
        <v>2039</v>
      </c>
      <c r="B226" s="63" t="s">
        <v>2069</v>
      </c>
      <c r="C226" s="63" t="s">
        <v>2041</v>
      </c>
      <c r="D226" s="63" t="s">
        <v>2054</v>
      </c>
      <c r="E226" s="63" t="s">
        <v>2055</v>
      </c>
      <c r="F226" s="63" t="s">
        <v>2044</v>
      </c>
      <c r="G226" s="63" t="s">
        <v>2045</v>
      </c>
      <c r="H226" s="63" t="s">
        <v>1927</v>
      </c>
      <c r="I226" s="63" t="s">
        <v>544</v>
      </c>
      <c r="K226" s="63" t="s">
        <v>696</v>
      </c>
      <c r="L226" s="63" t="s">
        <v>255</v>
      </c>
      <c r="M226" s="63" t="s">
        <v>2056</v>
      </c>
      <c r="N226" s="63" t="s">
        <v>2047</v>
      </c>
      <c r="O226" s="63" t="s">
        <v>2048</v>
      </c>
      <c r="P226" s="63" t="s">
        <v>700</v>
      </c>
      <c r="Q226" s="63" t="s">
        <v>701</v>
      </c>
    </row>
    <row r="227" spans="1:17">
      <c r="A227" s="63" t="s">
        <v>2039</v>
      </c>
      <c r="B227" s="63" t="s">
        <v>2071</v>
      </c>
      <c r="C227" s="63" t="s">
        <v>2041</v>
      </c>
      <c r="D227" s="63" t="s">
        <v>2058</v>
      </c>
      <c r="E227" s="63" t="s">
        <v>2059</v>
      </c>
      <c r="F227" s="63" t="s">
        <v>2044</v>
      </c>
      <c r="G227" s="63" t="s">
        <v>2045</v>
      </c>
      <c r="H227" s="63" t="s">
        <v>1927</v>
      </c>
      <c r="I227" s="63" t="s">
        <v>544</v>
      </c>
      <c r="K227" s="63" t="s">
        <v>696</v>
      </c>
      <c r="L227" s="63" t="s">
        <v>255</v>
      </c>
      <c r="M227" s="63" t="s">
        <v>2060</v>
      </c>
      <c r="N227" s="63" t="s">
        <v>2047</v>
      </c>
      <c r="O227" s="63" t="s">
        <v>2048</v>
      </c>
      <c r="P227" s="63" t="s">
        <v>700</v>
      </c>
      <c r="Q227" s="63" t="s">
        <v>701</v>
      </c>
    </row>
    <row r="228" spans="1:17">
      <c r="A228" s="63" t="s">
        <v>2061</v>
      </c>
      <c r="B228" s="63" t="s">
        <v>2075</v>
      </c>
      <c r="C228" s="63" t="s">
        <v>2041</v>
      </c>
      <c r="D228" s="63" t="s">
        <v>2063</v>
      </c>
      <c r="E228" s="63" t="s">
        <v>2064</v>
      </c>
      <c r="F228" s="63" t="s">
        <v>2065</v>
      </c>
      <c r="G228" s="63" t="s">
        <v>2045</v>
      </c>
      <c r="H228" s="63" t="s">
        <v>2066</v>
      </c>
      <c r="I228" s="63" t="s">
        <v>544</v>
      </c>
      <c r="K228" s="63" t="s">
        <v>696</v>
      </c>
      <c r="L228" s="63" t="s">
        <v>255</v>
      </c>
      <c r="M228" s="63" t="s">
        <v>2067</v>
      </c>
      <c r="N228" s="63" t="s">
        <v>2068</v>
      </c>
      <c r="O228" s="63" t="s">
        <v>2048</v>
      </c>
      <c r="P228" s="63" t="s">
        <v>700</v>
      </c>
      <c r="Q228" s="63" t="s">
        <v>701</v>
      </c>
    </row>
    <row r="229" spans="1:17">
      <c r="A229" s="63" t="s">
        <v>983</v>
      </c>
      <c r="B229" s="63" t="s">
        <v>2079</v>
      </c>
      <c r="C229" s="63" t="s">
        <v>2041</v>
      </c>
      <c r="D229" s="63" t="s">
        <v>2063</v>
      </c>
      <c r="E229" s="63" t="s">
        <v>2064</v>
      </c>
      <c r="F229" s="63" t="s">
        <v>985</v>
      </c>
      <c r="G229" s="63" t="s">
        <v>738</v>
      </c>
      <c r="H229" s="63" t="s">
        <v>986</v>
      </c>
      <c r="I229" s="63" t="s">
        <v>544</v>
      </c>
      <c r="K229" s="63" t="s">
        <v>696</v>
      </c>
      <c r="L229" s="63" t="s">
        <v>255</v>
      </c>
      <c r="M229" s="63" t="s">
        <v>2067</v>
      </c>
      <c r="N229" s="63" t="s">
        <v>987</v>
      </c>
      <c r="O229" s="63" t="s">
        <v>742</v>
      </c>
      <c r="P229" s="63" t="s">
        <v>700</v>
      </c>
      <c r="Q229" s="63" t="s">
        <v>701</v>
      </c>
    </row>
    <row r="230" spans="1:17">
      <c r="A230" s="63" t="s">
        <v>2070</v>
      </c>
      <c r="B230" s="63" t="s">
        <v>2084</v>
      </c>
      <c r="C230" s="63" t="s">
        <v>2041</v>
      </c>
      <c r="D230" s="63" t="s">
        <v>2063</v>
      </c>
      <c r="E230" s="63" t="s">
        <v>2064</v>
      </c>
      <c r="F230" s="63" t="s">
        <v>2072</v>
      </c>
      <c r="G230" s="63" t="s">
        <v>1283</v>
      </c>
      <c r="H230" s="63" t="s">
        <v>2073</v>
      </c>
      <c r="I230" s="63" t="s">
        <v>544</v>
      </c>
      <c r="K230" s="63" t="s">
        <v>696</v>
      </c>
      <c r="L230" s="63" t="s">
        <v>255</v>
      </c>
      <c r="M230" s="63" t="s">
        <v>2067</v>
      </c>
      <c r="N230" s="63" t="s">
        <v>2074</v>
      </c>
      <c r="O230" s="63" t="s">
        <v>1286</v>
      </c>
      <c r="P230" s="63" t="s">
        <v>700</v>
      </c>
      <c r="Q230" s="63" t="s">
        <v>701</v>
      </c>
    </row>
    <row r="231" spans="1:17">
      <c r="A231" s="63" t="s">
        <v>2039</v>
      </c>
      <c r="B231" s="63" t="s">
        <v>2095</v>
      </c>
      <c r="C231" s="63" t="s">
        <v>2041</v>
      </c>
      <c r="D231" s="63" t="s">
        <v>2076</v>
      </c>
      <c r="E231" s="63" t="s">
        <v>2077</v>
      </c>
      <c r="F231" s="63" t="s">
        <v>2044</v>
      </c>
      <c r="G231" s="63" t="s">
        <v>2045</v>
      </c>
      <c r="H231" s="63" t="s">
        <v>1927</v>
      </c>
      <c r="I231" s="63" t="s">
        <v>544</v>
      </c>
      <c r="K231" s="63" t="s">
        <v>696</v>
      </c>
      <c r="L231" s="63" t="s">
        <v>255</v>
      </c>
      <c r="M231" s="63" t="s">
        <v>2078</v>
      </c>
      <c r="N231" s="63" t="s">
        <v>2047</v>
      </c>
      <c r="O231" s="63" t="s">
        <v>2048</v>
      </c>
      <c r="P231" s="63" t="s">
        <v>700</v>
      </c>
      <c r="Q231" s="63" t="s">
        <v>701</v>
      </c>
    </row>
    <row r="232" spans="1:17">
      <c r="A232" s="63" t="s">
        <v>2039</v>
      </c>
      <c r="B232" s="63" t="s">
        <v>2103</v>
      </c>
      <c r="C232" s="63" t="s">
        <v>2041</v>
      </c>
      <c r="D232" s="63" t="s">
        <v>2080</v>
      </c>
      <c r="E232" s="63" t="s">
        <v>2081</v>
      </c>
      <c r="F232" s="63" t="s">
        <v>2044</v>
      </c>
      <c r="G232" s="63" t="s">
        <v>2045</v>
      </c>
      <c r="H232" s="63" t="s">
        <v>1927</v>
      </c>
      <c r="I232" s="63" t="s">
        <v>544</v>
      </c>
      <c r="K232" s="63" t="s">
        <v>696</v>
      </c>
      <c r="L232" s="63" t="s">
        <v>255</v>
      </c>
      <c r="M232" s="63" t="s">
        <v>2082</v>
      </c>
      <c r="N232" s="63" t="s">
        <v>2047</v>
      </c>
      <c r="O232" s="63" t="s">
        <v>2048</v>
      </c>
      <c r="P232" s="63" t="s">
        <v>700</v>
      </c>
      <c r="Q232" s="63" t="s">
        <v>701</v>
      </c>
    </row>
    <row r="233" spans="1:17">
      <c r="A233" s="63" t="s">
        <v>2083</v>
      </c>
      <c r="B233" s="63" t="s">
        <v>2111</v>
      </c>
      <c r="C233" s="63" t="s">
        <v>2085</v>
      </c>
      <c r="D233" s="63" t="s">
        <v>2086</v>
      </c>
      <c r="E233" s="63" t="s">
        <v>2087</v>
      </c>
      <c r="F233" s="63" t="s">
        <v>2088</v>
      </c>
      <c r="G233" s="63" t="s">
        <v>2089</v>
      </c>
      <c r="H233" s="63" t="s">
        <v>2090</v>
      </c>
      <c r="I233" s="63" t="s">
        <v>544</v>
      </c>
      <c r="K233" s="63" t="s">
        <v>696</v>
      </c>
      <c r="L233" s="63" t="s">
        <v>255</v>
      </c>
      <c r="M233" s="63" t="s">
        <v>2091</v>
      </c>
      <c r="N233" s="63" t="s">
        <v>2092</v>
      </c>
      <c r="O233" s="63" t="s">
        <v>2093</v>
      </c>
      <c r="P233" s="63" t="s">
        <v>700</v>
      </c>
      <c r="Q233" s="63" t="s">
        <v>701</v>
      </c>
    </row>
    <row r="234" spans="1:17">
      <c r="A234" s="63" t="s">
        <v>2094</v>
      </c>
      <c r="B234" s="63" t="s">
        <v>2119</v>
      </c>
      <c r="C234" s="63" t="s">
        <v>2085</v>
      </c>
      <c r="D234" s="63" t="s">
        <v>2096</v>
      </c>
      <c r="E234" s="63" t="s">
        <v>2097</v>
      </c>
      <c r="F234" s="63" t="s">
        <v>2098</v>
      </c>
      <c r="G234" s="63" t="s">
        <v>2089</v>
      </c>
      <c r="H234" s="63" t="s">
        <v>2099</v>
      </c>
      <c r="I234" s="63" t="s">
        <v>544</v>
      </c>
      <c r="K234" s="63" t="s">
        <v>696</v>
      </c>
      <c r="L234" s="63" t="s">
        <v>255</v>
      </c>
      <c r="M234" s="63" t="s">
        <v>2100</v>
      </c>
      <c r="N234" s="63" t="s">
        <v>2101</v>
      </c>
      <c r="O234" s="63" t="s">
        <v>2093</v>
      </c>
      <c r="P234" s="63" t="s">
        <v>700</v>
      </c>
      <c r="Q234" s="63" t="s">
        <v>701</v>
      </c>
    </row>
    <row r="235" spans="1:17">
      <c r="A235" s="63" t="s">
        <v>2102</v>
      </c>
      <c r="B235" s="63" t="s">
        <v>2127</v>
      </c>
      <c r="C235" s="63" t="s">
        <v>2085</v>
      </c>
      <c r="D235" s="63" t="s">
        <v>2104</v>
      </c>
      <c r="E235" s="63" t="s">
        <v>2105</v>
      </c>
      <c r="F235" s="63" t="s">
        <v>2106</v>
      </c>
      <c r="G235" s="63" t="s">
        <v>2089</v>
      </c>
      <c r="H235" s="63" t="s">
        <v>2107</v>
      </c>
      <c r="I235" s="63" t="s">
        <v>544</v>
      </c>
      <c r="K235" s="63" t="s">
        <v>696</v>
      </c>
      <c r="L235" s="63" t="s">
        <v>255</v>
      </c>
      <c r="M235" s="63" t="s">
        <v>2108</v>
      </c>
      <c r="N235" s="63" t="s">
        <v>2109</v>
      </c>
      <c r="O235" s="63" t="s">
        <v>2093</v>
      </c>
      <c r="P235" s="63" t="s">
        <v>700</v>
      </c>
      <c r="Q235" s="63" t="s">
        <v>701</v>
      </c>
    </row>
    <row r="236" spans="1:17">
      <c r="A236" s="63" t="s">
        <v>2110</v>
      </c>
      <c r="B236" s="63" t="s">
        <v>2135</v>
      </c>
      <c r="C236" s="63" t="s">
        <v>2085</v>
      </c>
      <c r="D236" s="63" t="s">
        <v>2112</v>
      </c>
      <c r="E236" s="63" t="s">
        <v>2113</v>
      </c>
      <c r="F236" s="63" t="s">
        <v>2114</v>
      </c>
      <c r="G236" s="63" t="s">
        <v>2089</v>
      </c>
      <c r="H236" s="63" t="s">
        <v>2115</v>
      </c>
      <c r="I236" s="63" t="s">
        <v>544</v>
      </c>
      <c r="K236" s="63" t="s">
        <v>696</v>
      </c>
      <c r="L236" s="63" t="s">
        <v>255</v>
      </c>
      <c r="M236" s="63" t="s">
        <v>2116</v>
      </c>
      <c r="N236" s="63" t="s">
        <v>2117</v>
      </c>
      <c r="O236" s="63" t="s">
        <v>2093</v>
      </c>
      <c r="P236" s="63" t="s">
        <v>700</v>
      </c>
      <c r="Q236" s="63" t="s">
        <v>701</v>
      </c>
    </row>
    <row r="237" spans="1:17">
      <c r="A237" s="63" t="s">
        <v>2118</v>
      </c>
      <c r="B237" s="63" t="s">
        <v>2143</v>
      </c>
      <c r="C237" s="63" t="s">
        <v>2085</v>
      </c>
      <c r="D237" s="63" t="s">
        <v>2120</v>
      </c>
      <c r="E237" s="63" t="s">
        <v>2121</v>
      </c>
      <c r="F237" s="63" t="s">
        <v>2122</v>
      </c>
      <c r="G237" s="63" t="s">
        <v>2089</v>
      </c>
      <c r="H237" s="63" t="s">
        <v>2123</v>
      </c>
      <c r="I237" s="63" t="s">
        <v>544</v>
      </c>
      <c r="K237" s="63" t="s">
        <v>696</v>
      </c>
      <c r="L237" s="63" t="s">
        <v>255</v>
      </c>
      <c r="M237" s="63" t="s">
        <v>2124</v>
      </c>
      <c r="N237" s="63" t="s">
        <v>2125</v>
      </c>
      <c r="O237" s="63" t="s">
        <v>2093</v>
      </c>
      <c r="P237" s="63" t="s">
        <v>700</v>
      </c>
      <c r="Q237" s="63" t="s">
        <v>701</v>
      </c>
    </row>
    <row r="238" spans="1:17">
      <c r="A238" s="63" t="s">
        <v>2126</v>
      </c>
      <c r="B238" s="63" t="s">
        <v>2148</v>
      </c>
      <c r="C238" s="63" t="s">
        <v>2085</v>
      </c>
      <c r="D238" s="63" t="s">
        <v>2128</v>
      </c>
      <c r="E238" s="63" t="s">
        <v>2129</v>
      </c>
      <c r="F238" s="63" t="s">
        <v>2130</v>
      </c>
      <c r="G238" s="63" t="s">
        <v>2089</v>
      </c>
      <c r="H238" s="63" t="s">
        <v>2131</v>
      </c>
      <c r="I238" s="63" t="s">
        <v>544</v>
      </c>
      <c r="K238" s="63" t="s">
        <v>696</v>
      </c>
      <c r="L238" s="63" t="s">
        <v>255</v>
      </c>
      <c r="M238" s="63" t="s">
        <v>2132</v>
      </c>
      <c r="N238" s="63" t="s">
        <v>2133</v>
      </c>
      <c r="O238" s="63" t="s">
        <v>2093</v>
      </c>
      <c r="P238" s="63" t="s">
        <v>700</v>
      </c>
      <c r="Q238" s="63" t="s">
        <v>701</v>
      </c>
    </row>
    <row r="239" spans="1:17">
      <c r="A239" s="63" t="s">
        <v>2134</v>
      </c>
      <c r="B239" s="63" t="s">
        <v>2152</v>
      </c>
      <c r="C239" s="63" t="s">
        <v>2085</v>
      </c>
      <c r="D239" s="63" t="s">
        <v>2136</v>
      </c>
      <c r="E239" s="63" t="s">
        <v>2137</v>
      </c>
      <c r="F239" s="63" t="s">
        <v>2138</v>
      </c>
      <c r="G239" s="63" t="s">
        <v>2089</v>
      </c>
      <c r="H239" s="63" t="s">
        <v>2139</v>
      </c>
      <c r="I239" s="63" t="s">
        <v>544</v>
      </c>
      <c r="K239" s="63" t="s">
        <v>696</v>
      </c>
      <c r="L239" s="63" t="s">
        <v>255</v>
      </c>
      <c r="M239" s="63" t="s">
        <v>2140</v>
      </c>
      <c r="N239" s="63" t="s">
        <v>2141</v>
      </c>
      <c r="O239" s="63" t="s">
        <v>2093</v>
      </c>
      <c r="P239" s="63" t="s">
        <v>700</v>
      </c>
      <c r="Q239" s="63" t="s">
        <v>701</v>
      </c>
    </row>
    <row r="240" spans="1:17">
      <c r="A240" s="63" t="s">
        <v>2142</v>
      </c>
      <c r="B240" s="63" t="s">
        <v>2154</v>
      </c>
      <c r="C240" s="63" t="s">
        <v>2085</v>
      </c>
      <c r="D240" s="63" t="s">
        <v>2136</v>
      </c>
      <c r="E240" s="63" t="s">
        <v>2137</v>
      </c>
      <c r="F240" s="63" t="s">
        <v>2144</v>
      </c>
      <c r="G240" s="63" t="s">
        <v>2089</v>
      </c>
      <c r="H240" s="63" t="s">
        <v>2145</v>
      </c>
      <c r="I240" s="63" t="s">
        <v>544</v>
      </c>
      <c r="K240" s="63" t="s">
        <v>696</v>
      </c>
      <c r="L240" s="63" t="s">
        <v>255</v>
      </c>
      <c r="M240" s="63" t="s">
        <v>2140</v>
      </c>
      <c r="N240" s="63" t="s">
        <v>2146</v>
      </c>
      <c r="O240" s="63" t="s">
        <v>2093</v>
      </c>
      <c r="P240" s="63" t="s">
        <v>700</v>
      </c>
      <c r="Q240" s="63" t="s">
        <v>701</v>
      </c>
    </row>
    <row r="241" spans="1:17">
      <c r="A241" s="63" t="s">
        <v>2147</v>
      </c>
      <c r="B241" s="63" t="s">
        <v>2162</v>
      </c>
      <c r="C241" s="63" t="s">
        <v>2085</v>
      </c>
      <c r="D241" s="63" t="s">
        <v>2136</v>
      </c>
      <c r="E241" s="63" t="s">
        <v>2137</v>
      </c>
      <c r="F241" s="63" t="s">
        <v>2149</v>
      </c>
      <c r="G241" s="63" t="s">
        <v>2089</v>
      </c>
      <c r="H241" s="63" t="s">
        <v>2150</v>
      </c>
      <c r="I241" s="63" t="s">
        <v>544</v>
      </c>
      <c r="K241" s="63" t="s">
        <v>696</v>
      </c>
      <c r="L241" s="63" t="s">
        <v>255</v>
      </c>
      <c r="M241" s="63" t="s">
        <v>2140</v>
      </c>
      <c r="N241" s="63" t="s">
        <v>2151</v>
      </c>
      <c r="O241" s="63" t="s">
        <v>2093</v>
      </c>
      <c r="P241" s="63" t="s">
        <v>700</v>
      </c>
      <c r="Q241" s="63" t="s">
        <v>701</v>
      </c>
    </row>
    <row r="242" spans="1:17">
      <c r="A242" s="63" t="s">
        <v>1565</v>
      </c>
      <c r="B242" s="63" t="s">
        <v>2169</v>
      </c>
      <c r="C242" s="63" t="s">
        <v>2085</v>
      </c>
      <c r="D242" s="63" t="s">
        <v>2136</v>
      </c>
      <c r="E242" s="63" t="s">
        <v>2137</v>
      </c>
      <c r="F242" s="63" t="s">
        <v>1567</v>
      </c>
      <c r="G242" s="63" t="s">
        <v>1568</v>
      </c>
      <c r="H242" s="63" t="s">
        <v>1569</v>
      </c>
      <c r="I242" s="63" t="s">
        <v>544</v>
      </c>
      <c r="K242" s="63" t="s">
        <v>696</v>
      </c>
      <c r="L242" s="63" t="s">
        <v>255</v>
      </c>
      <c r="M242" s="63" t="s">
        <v>2140</v>
      </c>
      <c r="N242" s="63" t="s">
        <v>1570</v>
      </c>
      <c r="O242" s="63" t="s">
        <v>1571</v>
      </c>
      <c r="P242" s="63" t="s">
        <v>700</v>
      </c>
      <c r="Q242" s="63" t="s">
        <v>701</v>
      </c>
    </row>
    <row r="243" spans="1:17">
      <c r="A243" s="63" t="s">
        <v>2153</v>
      </c>
      <c r="B243" s="63" t="s">
        <v>2171</v>
      </c>
      <c r="C243" s="63" t="s">
        <v>2085</v>
      </c>
      <c r="D243" s="63" t="s">
        <v>2155</v>
      </c>
      <c r="E243" s="63" t="s">
        <v>2156</v>
      </c>
      <c r="F243" s="63" t="s">
        <v>2157</v>
      </c>
      <c r="G243" s="63" t="s">
        <v>2089</v>
      </c>
      <c r="H243" s="63" t="s">
        <v>2158</v>
      </c>
      <c r="I243" s="63" t="s">
        <v>544</v>
      </c>
      <c r="K243" s="63" t="s">
        <v>696</v>
      </c>
      <c r="L243" s="63" t="s">
        <v>255</v>
      </c>
      <c r="M243" s="63" t="s">
        <v>2159</v>
      </c>
      <c r="N243" s="63" t="s">
        <v>2160</v>
      </c>
      <c r="O243" s="63" t="s">
        <v>2093</v>
      </c>
      <c r="P243" s="63" t="s">
        <v>700</v>
      </c>
      <c r="Q243" s="63" t="s">
        <v>701</v>
      </c>
    </row>
    <row r="244" spans="1:17">
      <c r="A244" s="63" t="s">
        <v>2161</v>
      </c>
      <c r="B244" s="63" t="s">
        <v>2176</v>
      </c>
      <c r="C244" s="63" t="s">
        <v>2085</v>
      </c>
      <c r="D244" s="63" t="s">
        <v>2163</v>
      </c>
      <c r="E244" s="63" t="s">
        <v>2164</v>
      </c>
      <c r="F244" s="63" t="s">
        <v>2165</v>
      </c>
      <c r="G244" s="63" t="s">
        <v>2089</v>
      </c>
      <c r="H244" s="63" t="s">
        <v>2166</v>
      </c>
      <c r="I244" s="63" t="s">
        <v>544</v>
      </c>
      <c r="K244" s="63" t="s">
        <v>696</v>
      </c>
      <c r="L244" s="63" t="s">
        <v>255</v>
      </c>
      <c r="M244" s="63" t="s">
        <v>2167</v>
      </c>
      <c r="N244" s="63" t="s">
        <v>2168</v>
      </c>
      <c r="O244" s="63" t="s">
        <v>2093</v>
      </c>
      <c r="P244" s="63" t="s">
        <v>700</v>
      </c>
      <c r="Q244" s="63" t="s">
        <v>701</v>
      </c>
    </row>
    <row r="245" spans="1:17">
      <c r="A245" s="63" t="s">
        <v>791</v>
      </c>
      <c r="B245" s="63" t="s">
        <v>2183</v>
      </c>
      <c r="C245" s="63" t="s">
        <v>2085</v>
      </c>
      <c r="D245" s="63" t="s">
        <v>2163</v>
      </c>
      <c r="E245" s="63" t="s">
        <v>2164</v>
      </c>
      <c r="F245" s="63" t="s">
        <v>793</v>
      </c>
      <c r="G245" s="63" t="s">
        <v>794</v>
      </c>
      <c r="H245" s="63" t="s">
        <v>795</v>
      </c>
      <c r="I245" s="63" t="s">
        <v>544</v>
      </c>
      <c r="K245" s="63" t="s">
        <v>696</v>
      </c>
      <c r="L245" s="63" t="s">
        <v>255</v>
      </c>
      <c r="M245" s="63" t="s">
        <v>2167</v>
      </c>
      <c r="N245" s="63" t="s">
        <v>796</v>
      </c>
      <c r="O245" s="63" t="s">
        <v>797</v>
      </c>
      <c r="P245" s="63" t="s">
        <v>700</v>
      </c>
      <c r="Q245" s="63" t="s">
        <v>701</v>
      </c>
    </row>
    <row r="246" spans="1:17">
      <c r="A246" s="63" t="s">
        <v>2170</v>
      </c>
      <c r="B246" s="63" t="s">
        <v>2190</v>
      </c>
      <c r="C246" s="63" t="s">
        <v>2085</v>
      </c>
      <c r="D246" s="63" t="s">
        <v>2163</v>
      </c>
      <c r="E246" s="63" t="s">
        <v>2164</v>
      </c>
      <c r="F246" s="63" t="s">
        <v>2172</v>
      </c>
      <c r="G246" s="63" t="s">
        <v>2089</v>
      </c>
      <c r="H246" s="63" t="s">
        <v>2173</v>
      </c>
      <c r="I246" s="63" t="s">
        <v>544</v>
      </c>
      <c r="K246" s="63" t="s">
        <v>696</v>
      </c>
      <c r="L246" s="63" t="s">
        <v>255</v>
      </c>
      <c r="M246" s="63" t="s">
        <v>2167</v>
      </c>
      <c r="N246" s="63" t="s">
        <v>2174</v>
      </c>
      <c r="O246" s="63" t="s">
        <v>2093</v>
      </c>
      <c r="P246" s="63" t="s">
        <v>700</v>
      </c>
      <c r="Q246" s="63" t="s">
        <v>701</v>
      </c>
    </row>
    <row r="247" spans="1:17">
      <c r="A247" s="63" t="s">
        <v>2175</v>
      </c>
      <c r="B247" s="63" t="s">
        <v>2198</v>
      </c>
      <c r="C247" s="63" t="s">
        <v>2085</v>
      </c>
      <c r="D247" s="63" t="s">
        <v>1888</v>
      </c>
      <c r="E247" s="63" t="s">
        <v>2177</v>
      </c>
      <c r="F247" s="63" t="s">
        <v>2178</v>
      </c>
      <c r="G247" s="63" t="s">
        <v>2089</v>
      </c>
      <c r="H247" s="63" t="s">
        <v>2179</v>
      </c>
      <c r="I247" s="63" t="s">
        <v>544</v>
      </c>
      <c r="K247" s="63" t="s">
        <v>696</v>
      </c>
      <c r="L247" s="63" t="s">
        <v>255</v>
      </c>
      <c r="M247" s="63" t="s">
        <v>2180</v>
      </c>
      <c r="N247" s="63" t="s">
        <v>2181</v>
      </c>
      <c r="O247" s="63" t="s">
        <v>2093</v>
      </c>
      <c r="P247" s="63" t="s">
        <v>700</v>
      </c>
      <c r="Q247" s="63" t="s">
        <v>701</v>
      </c>
    </row>
    <row r="248" spans="1:17">
      <c r="A248" s="63" t="s">
        <v>2182</v>
      </c>
      <c r="B248" s="63" t="s">
        <v>2206</v>
      </c>
      <c r="C248" s="63" t="s">
        <v>2085</v>
      </c>
      <c r="D248" s="63" t="s">
        <v>1888</v>
      </c>
      <c r="E248" s="63" t="s">
        <v>2177</v>
      </c>
      <c r="F248" s="63" t="s">
        <v>2184</v>
      </c>
      <c r="G248" s="63" t="s">
        <v>2185</v>
      </c>
      <c r="H248" s="63" t="s">
        <v>2186</v>
      </c>
      <c r="I248" s="63" t="s">
        <v>544</v>
      </c>
      <c r="K248" s="63" t="s">
        <v>696</v>
      </c>
      <c r="L248" s="63" t="s">
        <v>255</v>
      </c>
      <c r="M248" s="63" t="s">
        <v>2180</v>
      </c>
      <c r="N248" s="63" t="s">
        <v>2187</v>
      </c>
      <c r="O248" s="63" t="s">
        <v>2188</v>
      </c>
      <c r="P248" s="63" t="s">
        <v>700</v>
      </c>
      <c r="Q248" s="63" t="s">
        <v>701</v>
      </c>
    </row>
    <row r="249" spans="1:17">
      <c r="A249" s="63" t="s">
        <v>2189</v>
      </c>
      <c r="B249" s="63" t="s">
        <v>2214</v>
      </c>
      <c r="C249" s="63" t="s">
        <v>2085</v>
      </c>
      <c r="D249" s="63" t="s">
        <v>2191</v>
      </c>
      <c r="E249" s="63" t="s">
        <v>2192</v>
      </c>
      <c r="F249" s="63" t="s">
        <v>2193</v>
      </c>
      <c r="G249" s="63" t="s">
        <v>2089</v>
      </c>
      <c r="H249" s="63" t="s">
        <v>2194</v>
      </c>
      <c r="I249" s="63" t="s">
        <v>544</v>
      </c>
      <c r="K249" s="63" t="s">
        <v>696</v>
      </c>
      <c r="L249" s="63" t="s">
        <v>255</v>
      </c>
      <c r="M249" s="63" t="s">
        <v>2195</v>
      </c>
      <c r="N249" s="63" t="s">
        <v>2196</v>
      </c>
      <c r="O249" s="63" t="s">
        <v>2093</v>
      </c>
      <c r="P249" s="63" t="s">
        <v>700</v>
      </c>
      <c r="Q249" s="63" t="s">
        <v>701</v>
      </c>
    </row>
    <row r="250" spans="1:17">
      <c r="A250" s="63" t="s">
        <v>2197</v>
      </c>
      <c r="B250" s="63" t="s">
        <v>2222</v>
      </c>
      <c r="C250" s="63" t="s">
        <v>2085</v>
      </c>
      <c r="D250" s="63" t="s">
        <v>2199</v>
      </c>
      <c r="E250" s="63" t="s">
        <v>2200</v>
      </c>
      <c r="F250" s="63" t="s">
        <v>2201</v>
      </c>
      <c r="G250" s="63" t="s">
        <v>2089</v>
      </c>
      <c r="H250" s="63" t="s">
        <v>2202</v>
      </c>
      <c r="I250" s="63" t="s">
        <v>544</v>
      </c>
      <c r="K250" s="63" t="s">
        <v>696</v>
      </c>
      <c r="L250" s="63" t="s">
        <v>255</v>
      </c>
      <c r="M250" s="63" t="s">
        <v>2203</v>
      </c>
      <c r="N250" s="63" t="s">
        <v>2204</v>
      </c>
      <c r="O250" s="63" t="s">
        <v>2093</v>
      </c>
      <c r="P250" s="63" t="s">
        <v>700</v>
      </c>
      <c r="Q250" s="63" t="s">
        <v>701</v>
      </c>
    </row>
    <row r="251" spans="1:17">
      <c r="A251" s="63" t="s">
        <v>2205</v>
      </c>
      <c r="B251" s="63" t="s">
        <v>2233</v>
      </c>
      <c r="C251" s="63" t="s">
        <v>2085</v>
      </c>
      <c r="D251" s="63" t="s">
        <v>2207</v>
      </c>
      <c r="E251" s="63" t="s">
        <v>2208</v>
      </c>
      <c r="F251" s="63" t="s">
        <v>2209</v>
      </c>
      <c r="G251" s="63" t="s">
        <v>2089</v>
      </c>
      <c r="H251" s="63" t="s">
        <v>2210</v>
      </c>
      <c r="I251" s="63" t="s">
        <v>544</v>
      </c>
      <c r="K251" s="63" t="s">
        <v>696</v>
      </c>
      <c r="L251" s="63" t="s">
        <v>255</v>
      </c>
      <c r="M251" s="63" t="s">
        <v>2211</v>
      </c>
      <c r="N251" s="63" t="s">
        <v>2212</v>
      </c>
      <c r="O251" s="63" t="s">
        <v>2093</v>
      </c>
      <c r="P251" s="63" t="s">
        <v>700</v>
      </c>
      <c r="Q251" s="63" t="s">
        <v>701</v>
      </c>
    </row>
    <row r="252" spans="1:17">
      <c r="A252" s="63" t="s">
        <v>2213</v>
      </c>
      <c r="B252" s="63" t="s">
        <v>2241</v>
      </c>
      <c r="C252" s="63" t="s">
        <v>2085</v>
      </c>
      <c r="D252" s="63" t="s">
        <v>2215</v>
      </c>
      <c r="E252" s="63" t="s">
        <v>2216</v>
      </c>
      <c r="F252" s="63" t="s">
        <v>2217</v>
      </c>
      <c r="G252" s="63" t="s">
        <v>2089</v>
      </c>
      <c r="H252" s="63" t="s">
        <v>2218</v>
      </c>
      <c r="I252" s="63" t="s">
        <v>544</v>
      </c>
      <c r="K252" s="63" t="s">
        <v>696</v>
      </c>
      <c r="L252" s="63" t="s">
        <v>255</v>
      </c>
      <c r="M252" s="63" t="s">
        <v>2219</v>
      </c>
      <c r="N252" s="63" t="s">
        <v>2220</v>
      </c>
      <c r="O252" s="63" t="s">
        <v>2093</v>
      </c>
      <c r="P252" s="63" t="s">
        <v>700</v>
      </c>
      <c r="Q252" s="63" t="s">
        <v>701</v>
      </c>
    </row>
    <row r="253" spans="1:17">
      <c r="A253" s="63" t="s">
        <v>2221</v>
      </c>
      <c r="B253" s="63" t="s">
        <v>2249</v>
      </c>
      <c r="C253" s="63" t="s">
        <v>2223</v>
      </c>
      <c r="D253" s="63" t="s">
        <v>2224</v>
      </c>
      <c r="E253" s="63" t="s">
        <v>2225</v>
      </c>
      <c r="F253" s="63" t="s">
        <v>2226</v>
      </c>
      <c r="G253" s="63" t="s">
        <v>2227</v>
      </c>
      <c r="H253" s="63" t="s">
        <v>2228</v>
      </c>
      <c r="I253" s="63" t="s">
        <v>544</v>
      </c>
      <c r="K253" s="63" t="s">
        <v>696</v>
      </c>
      <c r="L253" s="63" t="s">
        <v>255</v>
      </c>
      <c r="M253" s="63" t="s">
        <v>2229</v>
      </c>
      <c r="N253" s="63" t="s">
        <v>2230</v>
      </c>
      <c r="O253" s="63" t="s">
        <v>2231</v>
      </c>
      <c r="P253" s="63" t="s">
        <v>700</v>
      </c>
      <c r="Q253" s="63" t="s">
        <v>701</v>
      </c>
    </row>
    <row r="254" spans="1:17">
      <c r="A254" s="63" t="s">
        <v>2232</v>
      </c>
      <c r="B254" s="63" t="s">
        <v>2256</v>
      </c>
      <c r="C254" s="63" t="s">
        <v>2223</v>
      </c>
      <c r="D254" s="63" t="s">
        <v>2234</v>
      </c>
      <c r="E254" s="63" t="s">
        <v>2235</v>
      </c>
      <c r="F254" s="63" t="s">
        <v>2236</v>
      </c>
      <c r="G254" s="63" t="s">
        <v>2227</v>
      </c>
      <c r="H254" s="63" t="s">
        <v>2237</v>
      </c>
      <c r="I254" s="63" t="s">
        <v>544</v>
      </c>
      <c r="K254" s="63" t="s">
        <v>696</v>
      </c>
      <c r="L254" s="63" t="s">
        <v>255</v>
      </c>
      <c r="M254" s="63" t="s">
        <v>2238</v>
      </c>
      <c r="N254" s="63" t="s">
        <v>2239</v>
      </c>
      <c r="O254" s="63" t="s">
        <v>2231</v>
      </c>
      <c r="P254" s="63" t="s">
        <v>700</v>
      </c>
      <c r="Q254" s="63" t="s">
        <v>701</v>
      </c>
    </row>
    <row r="255" spans="1:17">
      <c r="A255" s="63" t="s">
        <v>2240</v>
      </c>
      <c r="B255" s="63" t="s">
        <v>2260</v>
      </c>
      <c r="C255" s="63" t="s">
        <v>2223</v>
      </c>
      <c r="D255" s="63" t="s">
        <v>2242</v>
      </c>
      <c r="E255" s="63" t="s">
        <v>2243</v>
      </c>
      <c r="F255" s="63" t="s">
        <v>2244</v>
      </c>
      <c r="G255" s="63" t="s">
        <v>2227</v>
      </c>
      <c r="H255" s="63" t="s">
        <v>2245</v>
      </c>
      <c r="I255" s="63" t="s">
        <v>544</v>
      </c>
      <c r="K255" s="63" t="s">
        <v>696</v>
      </c>
      <c r="L255" s="63" t="s">
        <v>255</v>
      </c>
      <c r="M255" s="63" t="s">
        <v>2246</v>
      </c>
      <c r="N255" s="63" t="s">
        <v>2247</v>
      </c>
      <c r="O255" s="63" t="s">
        <v>2231</v>
      </c>
      <c r="P255" s="63" t="s">
        <v>700</v>
      </c>
      <c r="Q255" s="63" t="s">
        <v>701</v>
      </c>
    </row>
    <row r="256" spans="1:17">
      <c r="A256" s="63" t="s">
        <v>2248</v>
      </c>
      <c r="B256" s="63" t="s">
        <v>2264</v>
      </c>
      <c r="C256" s="63" t="s">
        <v>2223</v>
      </c>
      <c r="D256" s="63" t="s">
        <v>2242</v>
      </c>
      <c r="E256" s="63" t="s">
        <v>2243</v>
      </c>
      <c r="F256" s="63" t="s">
        <v>2250</v>
      </c>
      <c r="G256" s="63" t="s">
        <v>2251</v>
      </c>
      <c r="H256" s="63" t="s">
        <v>2252</v>
      </c>
      <c r="I256" s="63" t="s">
        <v>544</v>
      </c>
      <c r="K256" s="63" t="s">
        <v>696</v>
      </c>
      <c r="L256" s="63" t="s">
        <v>255</v>
      </c>
      <c r="M256" s="63" t="s">
        <v>2246</v>
      </c>
      <c r="N256" s="63" t="s">
        <v>2253</v>
      </c>
      <c r="O256" s="63" t="s">
        <v>2254</v>
      </c>
      <c r="P256" s="63" t="s">
        <v>700</v>
      </c>
      <c r="Q256" s="63" t="s">
        <v>701</v>
      </c>
    </row>
    <row r="257" spans="1:17">
      <c r="A257" s="63" t="s">
        <v>2255</v>
      </c>
      <c r="B257" s="63" t="s">
        <v>2265</v>
      </c>
      <c r="C257" s="63" t="s">
        <v>2223</v>
      </c>
      <c r="D257" s="63" t="s">
        <v>2242</v>
      </c>
      <c r="E257" s="63" t="s">
        <v>2243</v>
      </c>
      <c r="F257" s="63" t="s">
        <v>2257</v>
      </c>
      <c r="G257" s="63" t="s">
        <v>2227</v>
      </c>
      <c r="H257" s="63" t="s">
        <v>2258</v>
      </c>
      <c r="I257" s="63" t="s">
        <v>544</v>
      </c>
      <c r="K257" s="63" t="s">
        <v>696</v>
      </c>
      <c r="L257" s="63" t="s">
        <v>255</v>
      </c>
      <c r="M257" s="63" t="s">
        <v>2246</v>
      </c>
      <c r="N257" s="63" t="s">
        <v>2259</v>
      </c>
      <c r="O257" s="63" t="s">
        <v>2231</v>
      </c>
      <c r="P257" s="63" t="s">
        <v>700</v>
      </c>
      <c r="Q257" s="63" t="s">
        <v>701</v>
      </c>
    </row>
    <row r="258" spans="1:17">
      <c r="A258" s="63" t="s">
        <v>2248</v>
      </c>
      <c r="B258" s="63" t="s">
        <v>2269</v>
      </c>
      <c r="C258" s="63" t="s">
        <v>2223</v>
      </c>
      <c r="D258" s="63" t="s">
        <v>2261</v>
      </c>
      <c r="E258" s="63" t="s">
        <v>2262</v>
      </c>
      <c r="F258" s="63" t="s">
        <v>2250</v>
      </c>
      <c r="G258" s="63" t="s">
        <v>2251</v>
      </c>
      <c r="H258" s="63" t="s">
        <v>2252</v>
      </c>
      <c r="I258" s="63" t="s">
        <v>544</v>
      </c>
      <c r="K258" s="63" t="s">
        <v>696</v>
      </c>
      <c r="L258" s="63" t="s">
        <v>255</v>
      </c>
      <c r="M258" s="63" t="s">
        <v>2263</v>
      </c>
      <c r="N258" s="63" t="s">
        <v>2253</v>
      </c>
      <c r="O258" s="63" t="s">
        <v>2254</v>
      </c>
      <c r="P258" s="63" t="s">
        <v>700</v>
      </c>
      <c r="Q258" s="63" t="s">
        <v>701</v>
      </c>
    </row>
    <row r="259" spans="1:17">
      <c r="A259" s="63" t="s">
        <v>709</v>
      </c>
      <c r="B259" s="63" t="s">
        <v>2274</v>
      </c>
      <c r="C259" s="63" t="s">
        <v>2223</v>
      </c>
      <c r="D259" s="63" t="s">
        <v>2261</v>
      </c>
      <c r="E259" s="63" t="s">
        <v>2262</v>
      </c>
      <c r="F259" s="63" t="s">
        <v>710</v>
      </c>
      <c r="G259" s="63" t="s">
        <v>711</v>
      </c>
      <c r="H259" s="63" t="s">
        <v>712</v>
      </c>
      <c r="I259" s="63" t="s">
        <v>544</v>
      </c>
      <c r="K259" s="63" t="s">
        <v>696</v>
      </c>
      <c r="L259" s="63" t="s">
        <v>255</v>
      </c>
      <c r="M259" s="63" t="s">
        <v>2263</v>
      </c>
      <c r="N259" s="63" t="s">
        <v>713</v>
      </c>
      <c r="O259" s="63" t="s">
        <v>714</v>
      </c>
      <c r="P259" s="63" t="s">
        <v>700</v>
      </c>
      <c r="Q259" s="63" t="s">
        <v>701</v>
      </c>
    </row>
    <row r="260" spans="1:17">
      <c r="A260" s="63" t="s">
        <v>2248</v>
      </c>
      <c r="B260" s="63" t="s">
        <v>2282</v>
      </c>
      <c r="C260" s="63" t="s">
        <v>2223</v>
      </c>
      <c r="D260" s="63" t="s">
        <v>2266</v>
      </c>
      <c r="E260" s="63" t="s">
        <v>2267</v>
      </c>
      <c r="F260" s="63" t="s">
        <v>2250</v>
      </c>
      <c r="G260" s="63" t="s">
        <v>2251</v>
      </c>
      <c r="H260" s="63" t="s">
        <v>2252</v>
      </c>
      <c r="I260" s="63" t="s">
        <v>544</v>
      </c>
      <c r="K260" s="63" t="s">
        <v>696</v>
      </c>
      <c r="L260" s="63" t="s">
        <v>255</v>
      </c>
      <c r="M260" s="63" t="s">
        <v>2268</v>
      </c>
      <c r="N260" s="63" t="s">
        <v>2253</v>
      </c>
      <c r="O260" s="63" t="s">
        <v>2254</v>
      </c>
      <c r="P260" s="63" t="s">
        <v>700</v>
      </c>
      <c r="Q260" s="63" t="s">
        <v>701</v>
      </c>
    </row>
    <row r="261" spans="1:17">
      <c r="A261" s="63" t="s">
        <v>2248</v>
      </c>
      <c r="B261" s="63" t="s">
        <v>2290</v>
      </c>
      <c r="C261" s="63" t="s">
        <v>2223</v>
      </c>
      <c r="D261" s="63" t="s">
        <v>2270</v>
      </c>
      <c r="E261" s="63" t="s">
        <v>2271</v>
      </c>
      <c r="F261" s="63" t="s">
        <v>2250</v>
      </c>
      <c r="G261" s="63" t="s">
        <v>2251</v>
      </c>
      <c r="H261" s="63" t="s">
        <v>2252</v>
      </c>
      <c r="I261" s="63" t="s">
        <v>544</v>
      </c>
      <c r="K261" s="63" t="s">
        <v>696</v>
      </c>
      <c r="L261" s="63" t="s">
        <v>255</v>
      </c>
      <c r="M261" s="63" t="s">
        <v>2272</v>
      </c>
      <c r="N261" s="63" t="s">
        <v>2253</v>
      </c>
      <c r="O261" s="63" t="s">
        <v>2254</v>
      </c>
      <c r="P261" s="63" t="s">
        <v>700</v>
      </c>
      <c r="Q261" s="63" t="s">
        <v>701</v>
      </c>
    </row>
    <row r="262" spans="1:17">
      <c r="A262" s="63" t="s">
        <v>2273</v>
      </c>
      <c r="B262" s="63" t="s">
        <v>2301</v>
      </c>
      <c r="C262" s="63" t="s">
        <v>2223</v>
      </c>
      <c r="D262" s="63" t="s">
        <v>2275</v>
      </c>
      <c r="E262" s="63" t="s">
        <v>2276</v>
      </c>
      <c r="F262" s="63" t="s">
        <v>2277</v>
      </c>
      <c r="G262" s="63" t="s">
        <v>2227</v>
      </c>
      <c r="H262" s="63" t="s">
        <v>2278</v>
      </c>
      <c r="I262" s="63" t="s">
        <v>544</v>
      </c>
      <c r="K262" s="63" t="s">
        <v>696</v>
      </c>
      <c r="L262" s="63" t="s">
        <v>255</v>
      </c>
      <c r="M262" s="63" t="s">
        <v>2279</v>
      </c>
      <c r="N262" s="63" t="s">
        <v>2280</v>
      </c>
      <c r="O262" s="63" t="s">
        <v>2231</v>
      </c>
      <c r="P262" s="63" t="s">
        <v>700</v>
      </c>
      <c r="Q262" s="63" t="s">
        <v>701</v>
      </c>
    </row>
    <row r="263" spans="1:17">
      <c r="A263" s="63" t="s">
        <v>2281</v>
      </c>
      <c r="B263" s="63" t="s">
        <v>2309</v>
      </c>
      <c r="C263" s="63" t="s">
        <v>2223</v>
      </c>
      <c r="D263" s="63" t="s">
        <v>2283</v>
      </c>
      <c r="E263" s="63" t="s">
        <v>2284</v>
      </c>
      <c r="F263" s="63" t="s">
        <v>2285</v>
      </c>
      <c r="G263" s="63" t="s">
        <v>2227</v>
      </c>
      <c r="H263" s="63" t="s">
        <v>2286</v>
      </c>
      <c r="I263" s="63" t="s">
        <v>544</v>
      </c>
      <c r="K263" s="63" t="s">
        <v>696</v>
      </c>
      <c r="L263" s="63" t="s">
        <v>255</v>
      </c>
      <c r="M263" s="63" t="s">
        <v>2287</v>
      </c>
      <c r="N263" s="63" t="s">
        <v>2288</v>
      </c>
      <c r="O263" s="63" t="s">
        <v>2231</v>
      </c>
      <c r="P263" s="63" t="s">
        <v>700</v>
      </c>
      <c r="Q263" s="63" t="s">
        <v>701</v>
      </c>
    </row>
    <row r="264" spans="1:17">
      <c r="A264" s="63" t="s">
        <v>2289</v>
      </c>
      <c r="B264" s="63" t="s">
        <v>2317</v>
      </c>
      <c r="C264" s="63" t="s">
        <v>2291</v>
      </c>
      <c r="D264" s="63" t="s">
        <v>2292</v>
      </c>
      <c r="E264" s="63" t="s">
        <v>2293</v>
      </c>
      <c r="F264" s="63" t="s">
        <v>2294</v>
      </c>
      <c r="G264" s="63" t="s">
        <v>2295</v>
      </c>
      <c r="H264" s="63" t="s">
        <v>2296</v>
      </c>
      <c r="I264" s="63" t="s">
        <v>544</v>
      </c>
      <c r="K264" s="63" t="s">
        <v>696</v>
      </c>
      <c r="L264" s="63" t="s">
        <v>255</v>
      </c>
      <c r="M264" s="63" t="s">
        <v>2297</v>
      </c>
      <c r="N264" s="63" t="s">
        <v>2298</v>
      </c>
      <c r="O264" s="63" t="s">
        <v>2299</v>
      </c>
      <c r="P264" s="63" t="s">
        <v>700</v>
      </c>
      <c r="Q264" s="63" t="s">
        <v>701</v>
      </c>
    </row>
    <row r="265" spans="1:17">
      <c r="A265" s="63" t="s">
        <v>2300</v>
      </c>
      <c r="B265" s="63" t="s">
        <v>2325</v>
      </c>
      <c r="C265" s="63" t="s">
        <v>2291</v>
      </c>
      <c r="D265" s="63" t="s">
        <v>2302</v>
      </c>
      <c r="E265" s="63" t="s">
        <v>2303</v>
      </c>
      <c r="F265" s="63" t="s">
        <v>2304</v>
      </c>
      <c r="G265" s="63" t="s">
        <v>2295</v>
      </c>
      <c r="H265" s="63" t="s">
        <v>2305</v>
      </c>
      <c r="I265" s="63" t="s">
        <v>544</v>
      </c>
      <c r="K265" s="63" t="s">
        <v>696</v>
      </c>
      <c r="L265" s="63" t="s">
        <v>256</v>
      </c>
      <c r="M265" s="63" t="s">
        <v>2306</v>
      </c>
      <c r="N265" s="63" t="s">
        <v>2307</v>
      </c>
      <c r="O265" s="63" t="s">
        <v>2299</v>
      </c>
      <c r="P265" s="63" t="s">
        <v>700</v>
      </c>
      <c r="Q265" s="63" t="s">
        <v>701</v>
      </c>
    </row>
    <row r="266" spans="1:17">
      <c r="A266" s="63" t="s">
        <v>2308</v>
      </c>
      <c r="B266" s="63" t="s">
        <v>2330</v>
      </c>
      <c r="C266" s="63" t="s">
        <v>2291</v>
      </c>
      <c r="D266" s="63" t="s">
        <v>2310</v>
      </c>
      <c r="E266" s="63" t="s">
        <v>2311</v>
      </c>
      <c r="F266" s="63" t="s">
        <v>2312</v>
      </c>
      <c r="G266" s="63" t="s">
        <v>2295</v>
      </c>
      <c r="H266" s="63" t="s">
        <v>2313</v>
      </c>
      <c r="I266" s="63" t="s">
        <v>544</v>
      </c>
      <c r="K266" s="63" t="s">
        <v>696</v>
      </c>
      <c r="L266" s="63" t="s">
        <v>255</v>
      </c>
      <c r="M266" s="63" t="s">
        <v>2314</v>
      </c>
      <c r="N266" s="63" t="s">
        <v>2315</v>
      </c>
      <c r="O266" s="63" t="s">
        <v>2299</v>
      </c>
      <c r="P266" s="63" t="s">
        <v>700</v>
      </c>
      <c r="Q266" s="63" t="s">
        <v>701</v>
      </c>
    </row>
    <row r="267" spans="1:17">
      <c r="A267" s="63" t="s">
        <v>2316</v>
      </c>
      <c r="B267" s="63" t="s">
        <v>2338</v>
      </c>
      <c r="C267" s="63" t="s">
        <v>2291</v>
      </c>
      <c r="D267" s="63" t="s">
        <v>2318</v>
      </c>
      <c r="E267" s="63" t="s">
        <v>2319</v>
      </c>
      <c r="F267" s="63" t="s">
        <v>2320</v>
      </c>
      <c r="G267" s="63" t="s">
        <v>2295</v>
      </c>
      <c r="H267" s="63" t="s">
        <v>2321</v>
      </c>
      <c r="I267" s="63" t="s">
        <v>544</v>
      </c>
      <c r="K267" s="63" t="s">
        <v>696</v>
      </c>
      <c r="L267" s="63" t="s">
        <v>255</v>
      </c>
      <c r="M267" s="63" t="s">
        <v>2322</v>
      </c>
      <c r="N267" s="63" t="s">
        <v>2323</v>
      </c>
      <c r="O267" s="63" t="s">
        <v>2299</v>
      </c>
      <c r="P267" s="63" t="s">
        <v>700</v>
      </c>
      <c r="Q267" s="63" t="s">
        <v>701</v>
      </c>
    </row>
    <row r="268" spans="1:17">
      <c r="A268" s="63" t="s">
        <v>2324</v>
      </c>
      <c r="B268" s="63" t="s">
        <v>2346</v>
      </c>
      <c r="C268" s="63" t="s">
        <v>2291</v>
      </c>
      <c r="D268" s="63" t="s">
        <v>2318</v>
      </c>
      <c r="E268" s="63" t="s">
        <v>2319</v>
      </c>
      <c r="F268" s="63" t="s">
        <v>2326</v>
      </c>
      <c r="G268" s="63" t="s">
        <v>2295</v>
      </c>
      <c r="H268" s="63" t="s">
        <v>2327</v>
      </c>
      <c r="I268" s="63" t="s">
        <v>544</v>
      </c>
      <c r="K268" s="63" t="s">
        <v>696</v>
      </c>
      <c r="L268" s="63" t="s">
        <v>255</v>
      </c>
      <c r="M268" s="63" t="s">
        <v>2322</v>
      </c>
      <c r="N268" s="63" t="s">
        <v>2328</v>
      </c>
      <c r="O268" s="63" t="s">
        <v>2299</v>
      </c>
      <c r="P268" s="63" t="s">
        <v>700</v>
      </c>
      <c r="Q268" s="63" t="s">
        <v>701</v>
      </c>
    </row>
    <row r="269" spans="1:17">
      <c r="A269" s="63" t="s">
        <v>2329</v>
      </c>
      <c r="B269" s="63" t="s">
        <v>2354</v>
      </c>
      <c r="C269" s="63" t="s">
        <v>2291</v>
      </c>
      <c r="D269" s="63" t="s">
        <v>2331</v>
      </c>
      <c r="E269" s="63" t="s">
        <v>2332</v>
      </c>
      <c r="F269" s="63" t="s">
        <v>2333</v>
      </c>
      <c r="G269" s="63" t="s">
        <v>2295</v>
      </c>
      <c r="H269" s="63" t="s">
        <v>2334</v>
      </c>
      <c r="I269" s="63" t="s">
        <v>544</v>
      </c>
      <c r="K269" s="63" t="s">
        <v>696</v>
      </c>
      <c r="L269" s="63" t="s">
        <v>255</v>
      </c>
      <c r="M269" s="63" t="s">
        <v>2335</v>
      </c>
      <c r="N269" s="63" t="s">
        <v>2336</v>
      </c>
      <c r="O269" s="63" t="s">
        <v>2299</v>
      </c>
      <c r="P269" s="63" t="s">
        <v>700</v>
      </c>
      <c r="Q269" s="63" t="s">
        <v>701</v>
      </c>
    </row>
    <row r="270" spans="1:17">
      <c r="A270" s="63" t="s">
        <v>2337</v>
      </c>
      <c r="B270" s="63" t="s">
        <v>2361</v>
      </c>
      <c r="C270" s="63" t="s">
        <v>2291</v>
      </c>
      <c r="D270" s="63" t="s">
        <v>2339</v>
      </c>
      <c r="E270" s="63" t="s">
        <v>2340</v>
      </c>
      <c r="F270" s="63" t="s">
        <v>2341</v>
      </c>
      <c r="G270" s="63" t="s">
        <v>2295</v>
      </c>
      <c r="H270" s="63" t="s">
        <v>2342</v>
      </c>
      <c r="I270" s="63" t="s">
        <v>544</v>
      </c>
      <c r="K270" s="63" t="s">
        <v>696</v>
      </c>
      <c r="L270" s="63" t="s">
        <v>255</v>
      </c>
      <c r="M270" s="63" t="s">
        <v>2343</v>
      </c>
      <c r="N270" s="63" t="s">
        <v>2344</v>
      </c>
      <c r="O270" s="63" t="s">
        <v>2299</v>
      </c>
      <c r="P270" s="63" t="s">
        <v>700</v>
      </c>
      <c r="Q270" s="63" t="s">
        <v>701</v>
      </c>
    </row>
    <row r="271" spans="1:17">
      <c r="A271" s="63" t="s">
        <v>2345</v>
      </c>
      <c r="B271" s="63" t="s">
        <v>2366</v>
      </c>
      <c r="C271" s="63" t="s">
        <v>2291</v>
      </c>
      <c r="D271" s="63" t="s">
        <v>2347</v>
      </c>
      <c r="E271" s="63" t="s">
        <v>2348</v>
      </c>
      <c r="F271" s="63" t="s">
        <v>2349</v>
      </c>
      <c r="G271" s="63" t="s">
        <v>2295</v>
      </c>
      <c r="H271" s="63" t="s">
        <v>2350</v>
      </c>
      <c r="I271" s="63" t="s">
        <v>544</v>
      </c>
      <c r="K271" s="63" t="s">
        <v>696</v>
      </c>
      <c r="L271" s="63" t="s">
        <v>255</v>
      </c>
      <c r="M271" s="63" t="s">
        <v>2351</v>
      </c>
      <c r="N271" s="63" t="s">
        <v>2352</v>
      </c>
      <c r="O271" s="63" t="s">
        <v>2299</v>
      </c>
      <c r="P271" s="63" t="s">
        <v>700</v>
      </c>
      <c r="Q271" s="63" t="s">
        <v>701</v>
      </c>
    </row>
    <row r="272" spans="1:17">
      <c r="A272" s="63" t="s">
        <v>2353</v>
      </c>
      <c r="B272" s="63" t="s">
        <v>2373</v>
      </c>
      <c r="C272" s="63" t="s">
        <v>2291</v>
      </c>
      <c r="D272" s="63" t="s">
        <v>2355</v>
      </c>
      <c r="E272" s="63" t="s">
        <v>2356</v>
      </c>
      <c r="F272" s="63" t="s">
        <v>2357</v>
      </c>
      <c r="G272" s="63" t="s">
        <v>2295</v>
      </c>
      <c r="H272" s="63" t="s">
        <v>2358</v>
      </c>
      <c r="I272" s="63" t="s">
        <v>544</v>
      </c>
      <c r="K272" s="63" t="s">
        <v>696</v>
      </c>
      <c r="L272" s="63" t="s">
        <v>255</v>
      </c>
      <c r="M272" s="63" t="s">
        <v>2359</v>
      </c>
      <c r="N272" s="63" t="s">
        <v>2360</v>
      </c>
      <c r="O272" s="63" t="s">
        <v>2299</v>
      </c>
      <c r="P272" s="63" t="s">
        <v>700</v>
      </c>
      <c r="Q272" s="63" t="s">
        <v>701</v>
      </c>
    </row>
    <row r="273" spans="1:17">
      <c r="A273" s="63" t="s">
        <v>2300</v>
      </c>
      <c r="B273" s="63" t="s">
        <v>2381</v>
      </c>
      <c r="C273" s="63" t="s">
        <v>2291</v>
      </c>
      <c r="D273" s="63" t="s">
        <v>2362</v>
      </c>
      <c r="E273" s="63" t="s">
        <v>2363</v>
      </c>
      <c r="F273" s="63" t="s">
        <v>2304</v>
      </c>
      <c r="G273" s="63" t="s">
        <v>2295</v>
      </c>
      <c r="H273" s="63" t="s">
        <v>2305</v>
      </c>
      <c r="I273" s="63" t="s">
        <v>544</v>
      </c>
      <c r="K273" s="63" t="s">
        <v>696</v>
      </c>
      <c r="L273" s="63" t="s">
        <v>256</v>
      </c>
      <c r="M273" s="63" t="s">
        <v>2364</v>
      </c>
      <c r="N273" s="63" t="s">
        <v>2307</v>
      </c>
      <c r="O273" s="63" t="s">
        <v>2299</v>
      </c>
      <c r="P273" s="63" t="s">
        <v>700</v>
      </c>
      <c r="Q273" s="63" t="s">
        <v>701</v>
      </c>
    </row>
    <row r="274" spans="1:17">
      <c r="A274" s="63" t="s">
        <v>2365</v>
      </c>
      <c r="B274" s="63" t="s">
        <v>2389</v>
      </c>
      <c r="C274" s="63" t="s">
        <v>2291</v>
      </c>
      <c r="D274" s="63" t="s">
        <v>1966</v>
      </c>
      <c r="E274" s="63" t="s">
        <v>2367</v>
      </c>
      <c r="F274" s="63" t="s">
        <v>2368</v>
      </c>
      <c r="G274" s="63" t="s">
        <v>2295</v>
      </c>
      <c r="H274" s="63" t="s">
        <v>2369</v>
      </c>
      <c r="I274" s="63" t="s">
        <v>544</v>
      </c>
      <c r="K274" s="63" t="s">
        <v>696</v>
      </c>
      <c r="L274" s="63" t="s">
        <v>255</v>
      </c>
      <c r="M274" s="63" t="s">
        <v>2370</v>
      </c>
      <c r="N274" s="63" t="s">
        <v>2371</v>
      </c>
      <c r="O274" s="63" t="s">
        <v>2299</v>
      </c>
      <c r="P274" s="63" t="s">
        <v>700</v>
      </c>
      <c r="Q274" s="63" t="s">
        <v>701</v>
      </c>
    </row>
    <row r="275" spans="1:17">
      <c r="A275" s="63" t="s">
        <v>2372</v>
      </c>
      <c r="B275" s="63" t="s">
        <v>2397</v>
      </c>
      <c r="C275" s="63" t="s">
        <v>2291</v>
      </c>
      <c r="D275" s="63" t="s">
        <v>2374</v>
      </c>
      <c r="E275" s="63" t="s">
        <v>2375</v>
      </c>
      <c r="F275" s="63" t="s">
        <v>2376</v>
      </c>
      <c r="G275" s="63" t="s">
        <v>2295</v>
      </c>
      <c r="H275" s="63" t="s">
        <v>2377</v>
      </c>
      <c r="I275" s="63" t="s">
        <v>544</v>
      </c>
      <c r="K275" s="63" t="s">
        <v>696</v>
      </c>
      <c r="L275" s="63" t="s">
        <v>255</v>
      </c>
      <c r="M275" s="63" t="s">
        <v>2378</v>
      </c>
      <c r="N275" s="63" t="s">
        <v>2379</v>
      </c>
      <c r="O275" s="63" t="s">
        <v>2299</v>
      </c>
      <c r="P275" s="63" t="s">
        <v>700</v>
      </c>
      <c r="Q275" s="63" t="s">
        <v>701</v>
      </c>
    </row>
    <row r="276" spans="1:17">
      <c r="A276" s="63" t="s">
        <v>2380</v>
      </c>
      <c r="B276" s="63" t="s">
        <v>2405</v>
      </c>
      <c r="C276" s="63" t="s">
        <v>2291</v>
      </c>
      <c r="D276" s="63" t="s">
        <v>2382</v>
      </c>
      <c r="E276" s="63" t="s">
        <v>2383</v>
      </c>
      <c r="F276" s="63" t="s">
        <v>2384</v>
      </c>
      <c r="G276" s="63" t="s">
        <v>2295</v>
      </c>
      <c r="H276" s="63" t="s">
        <v>2385</v>
      </c>
      <c r="I276" s="63" t="s">
        <v>544</v>
      </c>
      <c r="K276" s="63" t="s">
        <v>696</v>
      </c>
      <c r="L276" s="63" t="s">
        <v>255</v>
      </c>
      <c r="M276" s="63" t="s">
        <v>2386</v>
      </c>
      <c r="N276" s="63" t="s">
        <v>2387</v>
      </c>
      <c r="O276" s="63" t="s">
        <v>2299</v>
      </c>
      <c r="P276" s="63" t="s">
        <v>700</v>
      </c>
      <c r="Q276" s="63" t="s">
        <v>701</v>
      </c>
    </row>
    <row r="277" spans="1:17">
      <c r="A277" s="63" t="s">
        <v>2388</v>
      </c>
      <c r="B277" s="63" t="s">
        <v>2409</v>
      </c>
      <c r="C277" s="63" t="s">
        <v>2291</v>
      </c>
      <c r="D277" s="63" t="s">
        <v>2390</v>
      </c>
      <c r="E277" s="63" t="s">
        <v>2391</v>
      </c>
      <c r="F277" s="63" t="s">
        <v>2392</v>
      </c>
      <c r="G277" s="63" t="s">
        <v>2295</v>
      </c>
      <c r="H277" s="63" t="s">
        <v>2393</v>
      </c>
      <c r="I277" s="63" t="s">
        <v>544</v>
      </c>
      <c r="K277" s="63" t="s">
        <v>696</v>
      </c>
      <c r="L277" s="63" t="s">
        <v>255</v>
      </c>
      <c r="M277" s="63" t="s">
        <v>2394</v>
      </c>
      <c r="N277" s="63" t="s">
        <v>2395</v>
      </c>
      <c r="O277" s="63" t="s">
        <v>2299</v>
      </c>
      <c r="P277" s="63" t="s">
        <v>700</v>
      </c>
      <c r="Q277" s="63" t="s">
        <v>701</v>
      </c>
    </row>
    <row r="278" spans="1:17">
      <c r="A278" s="63" t="s">
        <v>2396</v>
      </c>
      <c r="B278" s="63" t="s">
        <v>2411</v>
      </c>
      <c r="C278" s="63" t="s">
        <v>2291</v>
      </c>
      <c r="D278" s="63" t="s">
        <v>2398</v>
      </c>
      <c r="E278" s="63" t="s">
        <v>2399</v>
      </c>
      <c r="F278" s="63" t="s">
        <v>2400</v>
      </c>
      <c r="G278" s="63" t="s">
        <v>2295</v>
      </c>
      <c r="H278" s="63" t="s">
        <v>2401</v>
      </c>
      <c r="I278" s="63" t="s">
        <v>544</v>
      </c>
      <c r="K278" s="63" t="s">
        <v>696</v>
      </c>
      <c r="L278" s="63" t="s">
        <v>255</v>
      </c>
      <c r="M278" s="63" t="s">
        <v>2402</v>
      </c>
      <c r="N278" s="63" t="s">
        <v>2403</v>
      </c>
      <c r="O278" s="63" t="s">
        <v>2299</v>
      </c>
      <c r="P278" s="63" t="s">
        <v>700</v>
      </c>
      <c r="Q278" s="63" t="s">
        <v>701</v>
      </c>
    </row>
    <row r="279" spans="1:17">
      <c r="A279" s="63" t="s">
        <v>2404</v>
      </c>
      <c r="B279" s="63" t="s">
        <v>2416</v>
      </c>
      <c r="C279" s="63" t="s">
        <v>2291</v>
      </c>
      <c r="D279" s="63" t="s">
        <v>2398</v>
      </c>
      <c r="E279" s="63" t="s">
        <v>2399</v>
      </c>
      <c r="F279" s="63" t="s">
        <v>2406</v>
      </c>
      <c r="G279" s="63" t="s">
        <v>2295</v>
      </c>
      <c r="H279" s="63" t="s">
        <v>2407</v>
      </c>
      <c r="I279" s="63" t="s">
        <v>544</v>
      </c>
      <c r="K279" s="63" t="s">
        <v>696</v>
      </c>
      <c r="L279" s="63" t="s">
        <v>255</v>
      </c>
      <c r="M279" s="63" t="s">
        <v>2402</v>
      </c>
      <c r="N279" s="63" t="s">
        <v>2408</v>
      </c>
      <c r="O279" s="63" t="s">
        <v>2299</v>
      </c>
      <c r="P279" s="63" t="s">
        <v>700</v>
      </c>
      <c r="Q279" s="63" t="s">
        <v>701</v>
      </c>
    </row>
    <row r="280" spans="1:17">
      <c r="A280" s="63" t="s">
        <v>2300</v>
      </c>
      <c r="B280" s="63" t="s">
        <v>2426</v>
      </c>
      <c r="C280" s="63" t="s">
        <v>2291</v>
      </c>
      <c r="D280" s="63" t="s">
        <v>2398</v>
      </c>
      <c r="E280" s="63" t="s">
        <v>2399</v>
      </c>
      <c r="F280" s="63" t="s">
        <v>2304</v>
      </c>
      <c r="G280" s="63" t="s">
        <v>2295</v>
      </c>
      <c r="H280" s="63" t="s">
        <v>2305</v>
      </c>
      <c r="I280" s="63" t="s">
        <v>544</v>
      </c>
      <c r="K280" s="63" t="s">
        <v>696</v>
      </c>
      <c r="L280" s="63" t="s">
        <v>256</v>
      </c>
      <c r="M280" s="63" t="s">
        <v>2402</v>
      </c>
      <c r="N280" s="63" t="s">
        <v>2307</v>
      </c>
      <c r="O280" s="63" t="s">
        <v>2299</v>
      </c>
      <c r="P280" s="63" t="s">
        <v>700</v>
      </c>
      <c r="Q280" s="63" t="s">
        <v>701</v>
      </c>
    </row>
    <row r="281" spans="1:17">
      <c r="A281" s="63" t="s">
        <v>2410</v>
      </c>
      <c r="B281" s="63" t="s">
        <v>2430</v>
      </c>
      <c r="C281" s="63" t="s">
        <v>2291</v>
      </c>
      <c r="D281" s="63" t="s">
        <v>2398</v>
      </c>
      <c r="E281" s="63" t="s">
        <v>2399</v>
      </c>
      <c r="F281" s="63" t="s">
        <v>2412</v>
      </c>
      <c r="G281" s="63" t="s">
        <v>1387</v>
      </c>
      <c r="H281" s="63" t="s">
        <v>2413</v>
      </c>
      <c r="I281" s="63" t="s">
        <v>544</v>
      </c>
      <c r="K281" s="63" t="s">
        <v>696</v>
      </c>
      <c r="L281" s="63" t="s">
        <v>256</v>
      </c>
      <c r="M281" s="63" t="s">
        <v>2402</v>
      </c>
      <c r="N281" s="63" t="s">
        <v>2414</v>
      </c>
      <c r="O281" s="63" t="s">
        <v>1390</v>
      </c>
      <c r="P281" s="63" t="s">
        <v>700</v>
      </c>
      <c r="Q281" s="63" t="s">
        <v>701</v>
      </c>
    </row>
    <row r="282" spans="1:17">
      <c r="A282" s="63" t="s">
        <v>2415</v>
      </c>
      <c r="B282" s="63" t="s">
        <v>2435</v>
      </c>
      <c r="C282" s="63" t="s">
        <v>2417</v>
      </c>
      <c r="D282" s="63" t="s">
        <v>2418</v>
      </c>
      <c r="E282" s="63" t="s">
        <v>2419</v>
      </c>
      <c r="F282" s="63" t="s">
        <v>2420</v>
      </c>
      <c r="G282" s="63" t="s">
        <v>2421</v>
      </c>
      <c r="H282" s="63" t="s">
        <v>2422</v>
      </c>
      <c r="I282" s="63" t="s">
        <v>544</v>
      </c>
      <c r="K282" s="63" t="s">
        <v>696</v>
      </c>
      <c r="L282" s="63" t="s">
        <v>255</v>
      </c>
      <c r="M282" s="63" t="s">
        <v>2423</v>
      </c>
      <c r="N282" s="63" t="s">
        <v>2424</v>
      </c>
      <c r="O282" s="63" t="s">
        <v>2425</v>
      </c>
      <c r="P282" s="63" t="s">
        <v>700</v>
      </c>
      <c r="Q282" s="63" t="s">
        <v>701</v>
      </c>
    </row>
    <row r="283" spans="1:17">
      <c r="A283" s="63" t="s">
        <v>2415</v>
      </c>
      <c r="B283" s="63" t="s">
        <v>2442</v>
      </c>
      <c r="C283" s="63" t="s">
        <v>2417</v>
      </c>
      <c r="D283" s="63" t="s">
        <v>2427</v>
      </c>
      <c r="E283" s="63" t="s">
        <v>2428</v>
      </c>
      <c r="F283" s="63" t="s">
        <v>2420</v>
      </c>
      <c r="G283" s="63" t="s">
        <v>2421</v>
      </c>
      <c r="H283" s="63" t="s">
        <v>2422</v>
      </c>
      <c r="I283" s="63" t="s">
        <v>544</v>
      </c>
      <c r="K283" s="63" t="s">
        <v>696</v>
      </c>
      <c r="L283" s="63" t="s">
        <v>255</v>
      </c>
      <c r="M283" s="63" t="s">
        <v>2429</v>
      </c>
      <c r="N283" s="63" t="s">
        <v>2424</v>
      </c>
      <c r="O283" s="63" t="s">
        <v>2425</v>
      </c>
      <c r="P283" s="63" t="s">
        <v>700</v>
      </c>
      <c r="Q283" s="63" t="s">
        <v>701</v>
      </c>
    </row>
    <row r="284" spans="1:17">
      <c r="A284" s="63" t="s">
        <v>2415</v>
      </c>
      <c r="B284" s="63" t="s">
        <v>2446</v>
      </c>
      <c r="C284" s="63" t="s">
        <v>2417</v>
      </c>
      <c r="D284" s="63" t="s">
        <v>2431</v>
      </c>
      <c r="E284" s="63" t="s">
        <v>2432</v>
      </c>
      <c r="F284" s="63" t="s">
        <v>2420</v>
      </c>
      <c r="G284" s="63" t="s">
        <v>2421</v>
      </c>
      <c r="H284" s="63" t="s">
        <v>2422</v>
      </c>
      <c r="I284" s="63" t="s">
        <v>544</v>
      </c>
      <c r="K284" s="63" t="s">
        <v>696</v>
      </c>
      <c r="L284" s="63" t="s">
        <v>255</v>
      </c>
      <c r="M284" s="63" t="s">
        <v>2433</v>
      </c>
      <c r="N284" s="63" t="s">
        <v>2424</v>
      </c>
      <c r="O284" s="63" t="s">
        <v>2425</v>
      </c>
      <c r="P284" s="63" t="s">
        <v>700</v>
      </c>
      <c r="Q284" s="63" t="s">
        <v>701</v>
      </c>
    </row>
    <row r="285" spans="1:17">
      <c r="A285" s="63" t="s">
        <v>2434</v>
      </c>
      <c r="B285" s="63" t="s">
        <v>2450</v>
      </c>
      <c r="C285" s="63" t="s">
        <v>2417</v>
      </c>
      <c r="D285" s="63" t="s">
        <v>2436</v>
      </c>
      <c r="E285" s="63" t="s">
        <v>2437</v>
      </c>
      <c r="F285" s="63" t="s">
        <v>2438</v>
      </c>
      <c r="G285" s="63" t="s">
        <v>2421</v>
      </c>
      <c r="H285" s="63" t="s">
        <v>2439</v>
      </c>
      <c r="I285" s="63" t="s">
        <v>544</v>
      </c>
      <c r="K285" s="63" t="s">
        <v>696</v>
      </c>
      <c r="L285" s="63" t="s">
        <v>255</v>
      </c>
      <c r="M285" s="63" t="s">
        <v>2440</v>
      </c>
      <c r="N285" s="63" t="s">
        <v>2441</v>
      </c>
      <c r="O285" s="63" t="s">
        <v>2425</v>
      </c>
      <c r="P285" s="63" t="s">
        <v>700</v>
      </c>
      <c r="Q285" s="63" t="s">
        <v>701</v>
      </c>
    </row>
    <row r="286" spans="1:17">
      <c r="A286" s="63" t="s">
        <v>2434</v>
      </c>
      <c r="B286" s="63" t="s">
        <v>2455</v>
      </c>
      <c r="C286" s="63" t="s">
        <v>2417</v>
      </c>
      <c r="D286" s="63" t="s">
        <v>2443</v>
      </c>
      <c r="E286" s="63" t="s">
        <v>2444</v>
      </c>
      <c r="F286" s="63" t="s">
        <v>2438</v>
      </c>
      <c r="G286" s="63" t="s">
        <v>2421</v>
      </c>
      <c r="H286" s="63" t="s">
        <v>2439</v>
      </c>
      <c r="I286" s="63" t="s">
        <v>544</v>
      </c>
      <c r="K286" s="63" t="s">
        <v>696</v>
      </c>
      <c r="L286" s="63" t="s">
        <v>255</v>
      </c>
      <c r="M286" s="63" t="s">
        <v>2445</v>
      </c>
      <c r="N286" s="63" t="s">
        <v>2441</v>
      </c>
      <c r="O286" s="63" t="s">
        <v>2425</v>
      </c>
      <c r="P286" s="63" t="s">
        <v>700</v>
      </c>
      <c r="Q286" s="63" t="s">
        <v>701</v>
      </c>
    </row>
    <row r="287" spans="1:17">
      <c r="A287" s="63" t="s">
        <v>2415</v>
      </c>
      <c r="B287" s="63" t="s">
        <v>2460</v>
      </c>
      <c r="C287" s="63" t="s">
        <v>2417</v>
      </c>
      <c r="D287" s="63" t="s">
        <v>2447</v>
      </c>
      <c r="E287" s="63" t="s">
        <v>2448</v>
      </c>
      <c r="F287" s="63" t="s">
        <v>2420</v>
      </c>
      <c r="G287" s="63" t="s">
        <v>2421</v>
      </c>
      <c r="H287" s="63" t="s">
        <v>2422</v>
      </c>
      <c r="I287" s="63" t="s">
        <v>544</v>
      </c>
      <c r="K287" s="63" t="s">
        <v>696</v>
      </c>
      <c r="L287" s="63" t="s">
        <v>255</v>
      </c>
      <c r="M287" s="63" t="s">
        <v>2449</v>
      </c>
      <c r="N287" s="63" t="s">
        <v>2424</v>
      </c>
      <c r="O287" s="63" t="s">
        <v>2425</v>
      </c>
      <c r="P287" s="63" t="s">
        <v>700</v>
      </c>
      <c r="Q287" s="63" t="s">
        <v>701</v>
      </c>
    </row>
    <row r="288" spans="1:17">
      <c r="A288" s="63" t="s">
        <v>1292</v>
      </c>
      <c r="B288" s="63" t="s">
        <v>2466</v>
      </c>
      <c r="C288" s="63" t="s">
        <v>2417</v>
      </c>
      <c r="D288" s="63" t="s">
        <v>2451</v>
      </c>
      <c r="E288" s="63" t="s">
        <v>2452</v>
      </c>
      <c r="F288" s="63" t="s">
        <v>1294</v>
      </c>
      <c r="G288" s="63" t="s">
        <v>1295</v>
      </c>
      <c r="H288" s="63" t="s">
        <v>1296</v>
      </c>
      <c r="I288" s="63" t="s">
        <v>544</v>
      </c>
      <c r="K288" s="63" t="s">
        <v>696</v>
      </c>
      <c r="L288" s="63" t="s">
        <v>256</v>
      </c>
      <c r="M288" s="63" t="s">
        <v>2453</v>
      </c>
      <c r="N288" s="63" t="s">
        <v>1297</v>
      </c>
      <c r="O288" s="63" t="s">
        <v>1298</v>
      </c>
      <c r="P288" s="63" t="s">
        <v>700</v>
      </c>
      <c r="Q288" s="63" t="s">
        <v>701</v>
      </c>
    </row>
    <row r="289" spans="1:17">
      <c r="A289" s="63" t="s">
        <v>2454</v>
      </c>
      <c r="B289" s="63" t="s">
        <v>2470</v>
      </c>
      <c r="C289" s="63" t="s">
        <v>2417</v>
      </c>
      <c r="D289" s="63" t="s">
        <v>2451</v>
      </c>
      <c r="E289" s="63" t="s">
        <v>2452</v>
      </c>
      <c r="F289" s="63" t="s">
        <v>2456</v>
      </c>
      <c r="G289" s="63" t="s">
        <v>1394</v>
      </c>
      <c r="H289" s="63" t="s">
        <v>2457</v>
      </c>
      <c r="I289" s="63" t="s">
        <v>544</v>
      </c>
      <c r="K289" s="63" t="s">
        <v>696</v>
      </c>
      <c r="L289" s="63" t="s">
        <v>255</v>
      </c>
      <c r="M289" s="63" t="s">
        <v>2453</v>
      </c>
      <c r="N289" s="63" t="s">
        <v>2458</v>
      </c>
      <c r="O289" s="63" t="s">
        <v>1397</v>
      </c>
      <c r="P289" s="63" t="s">
        <v>700</v>
      </c>
      <c r="Q289" s="63" t="s">
        <v>701</v>
      </c>
    </row>
    <row r="290" spans="1:17">
      <c r="A290" s="63" t="s">
        <v>2459</v>
      </c>
      <c r="B290" s="63" t="s">
        <v>2474</v>
      </c>
      <c r="C290" s="63" t="s">
        <v>2417</v>
      </c>
      <c r="D290" s="63" t="s">
        <v>2451</v>
      </c>
      <c r="E290" s="63" t="s">
        <v>2452</v>
      </c>
      <c r="F290" s="63" t="s">
        <v>2461</v>
      </c>
      <c r="G290" s="63" t="s">
        <v>2462</v>
      </c>
      <c r="H290" s="63" t="s">
        <v>2463</v>
      </c>
      <c r="I290" s="63" t="s">
        <v>544</v>
      </c>
      <c r="K290" s="63" t="s">
        <v>696</v>
      </c>
      <c r="L290" s="63" t="s">
        <v>255</v>
      </c>
      <c r="M290" s="63" t="s">
        <v>2453</v>
      </c>
      <c r="N290" s="63" t="s">
        <v>2464</v>
      </c>
      <c r="O290" s="63" t="s">
        <v>2465</v>
      </c>
      <c r="P290" s="63" t="s">
        <v>700</v>
      </c>
      <c r="Q290" s="63" t="s">
        <v>701</v>
      </c>
    </row>
    <row r="291" spans="1:17">
      <c r="A291" s="63" t="s">
        <v>2415</v>
      </c>
      <c r="B291" s="63" t="s">
        <v>2478</v>
      </c>
      <c r="C291" s="63" t="s">
        <v>2417</v>
      </c>
      <c r="D291" s="63" t="s">
        <v>2467</v>
      </c>
      <c r="E291" s="63" t="s">
        <v>2468</v>
      </c>
      <c r="F291" s="63" t="s">
        <v>2420</v>
      </c>
      <c r="G291" s="63" t="s">
        <v>2421</v>
      </c>
      <c r="H291" s="63" t="s">
        <v>2422</v>
      </c>
      <c r="I291" s="63" t="s">
        <v>544</v>
      </c>
      <c r="K291" s="63" t="s">
        <v>696</v>
      </c>
      <c r="L291" s="63" t="s">
        <v>255</v>
      </c>
      <c r="M291" s="63" t="s">
        <v>2469</v>
      </c>
      <c r="N291" s="63" t="s">
        <v>2424</v>
      </c>
      <c r="O291" s="63" t="s">
        <v>2425</v>
      </c>
      <c r="P291" s="63" t="s">
        <v>700</v>
      </c>
      <c r="Q291" s="63" t="s">
        <v>701</v>
      </c>
    </row>
    <row r="292" spans="1:17">
      <c r="A292" s="63" t="s">
        <v>2434</v>
      </c>
      <c r="B292" s="63" t="s">
        <v>2481</v>
      </c>
      <c r="C292" s="63" t="s">
        <v>2417</v>
      </c>
      <c r="D292" s="63" t="s">
        <v>2471</v>
      </c>
      <c r="E292" s="63" t="s">
        <v>2472</v>
      </c>
      <c r="F292" s="63" t="s">
        <v>2438</v>
      </c>
      <c r="G292" s="63" t="s">
        <v>2421</v>
      </c>
      <c r="H292" s="63" t="s">
        <v>2439</v>
      </c>
      <c r="I292" s="63" t="s">
        <v>544</v>
      </c>
      <c r="K292" s="63" t="s">
        <v>696</v>
      </c>
      <c r="L292" s="63" t="s">
        <v>255</v>
      </c>
      <c r="M292" s="63" t="s">
        <v>2473</v>
      </c>
      <c r="N292" s="63" t="s">
        <v>2441</v>
      </c>
      <c r="O292" s="63" t="s">
        <v>2425</v>
      </c>
      <c r="P292" s="63" t="s">
        <v>700</v>
      </c>
      <c r="Q292" s="63" t="s">
        <v>701</v>
      </c>
    </row>
    <row r="293" spans="1:17">
      <c r="A293" s="63" t="s">
        <v>2434</v>
      </c>
      <c r="B293" s="63" t="s">
        <v>2485</v>
      </c>
      <c r="C293" s="63" t="s">
        <v>2417</v>
      </c>
      <c r="D293" s="63" t="s">
        <v>2475</v>
      </c>
      <c r="E293" s="63" t="s">
        <v>2476</v>
      </c>
      <c r="F293" s="63" t="s">
        <v>2438</v>
      </c>
      <c r="G293" s="63" t="s">
        <v>2421</v>
      </c>
      <c r="H293" s="63" t="s">
        <v>2439</v>
      </c>
      <c r="I293" s="63" t="s">
        <v>544</v>
      </c>
      <c r="K293" s="63" t="s">
        <v>696</v>
      </c>
      <c r="L293" s="63" t="s">
        <v>255</v>
      </c>
      <c r="M293" s="63" t="s">
        <v>2477</v>
      </c>
      <c r="N293" s="63" t="s">
        <v>2441</v>
      </c>
      <c r="O293" s="63" t="s">
        <v>2425</v>
      </c>
      <c r="P293" s="63" t="s">
        <v>700</v>
      </c>
      <c r="Q293" s="63" t="s">
        <v>701</v>
      </c>
    </row>
    <row r="294" spans="1:17">
      <c r="A294" s="63" t="s">
        <v>2415</v>
      </c>
      <c r="B294" s="63" t="s">
        <v>2488</v>
      </c>
      <c r="C294" s="63" t="s">
        <v>2417</v>
      </c>
      <c r="D294" s="63" t="s">
        <v>1962</v>
      </c>
      <c r="E294" s="63" t="s">
        <v>2479</v>
      </c>
      <c r="F294" s="63" t="s">
        <v>2420</v>
      </c>
      <c r="G294" s="63" t="s">
        <v>2421</v>
      </c>
      <c r="H294" s="63" t="s">
        <v>2422</v>
      </c>
      <c r="I294" s="63" t="s">
        <v>544</v>
      </c>
      <c r="K294" s="63" t="s">
        <v>696</v>
      </c>
      <c r="L294" s="63" t="s">
        <v>255</v>
      </c>
      <c r="M294" s="63" t="s">
        <v>2480</v>
      </c>
      <c r="N294" s="63" t="s">
        <v>2424</v>
      </c>
      <c r="O294" s="63" t="s">
        <v>2425</v>
      </c>
      <c r="P294" s="63" t="s">
        <v>700</v>
      </c>
      <c r="Q294" s="63" t="s">
        <v>701</v>
      </c>
    </row>
    <row r="295" spans="1:17">
      <c r="A295" s="63" t="s">
        <v>2415</v>
      </c>
      <c r="B295" s="63" t="s">
        <v>2489</v>
      </c>
      <c r="C295" s="63" t="s">
        <v>2417</v>
      </c>
      <c r="D295" s="63" t="s">
        <v>2482</v>
      </c>
      <c r="E295" s="63" t="s">
        <v>2483</v>
      </c>
      <c r="F295" s="63" t="s">
        <v>2420</v>
      </c>
      <c r="G295" s="63" t="s">
        <v>2421</v>
      </c>
      <c r="H295" s="63" t="s">
        <v>2422</v>
      </c>
      <c r="I295" s="63" t="s">
        <v>544</v>
      </c>
      <c r="K295" s="63" t="s">
        <v>696</v>
      </c>
      <c r="L295" s="63" t="s">
        <v>255</v>
      </c>
      <c r="M295" s="63" t="s">
        <v>2484</v>
      </c>
      <c r="N295" s="63" t="s">
        <v>2424</v>
      </c>
      <c r="O295" s="63" t="s">
        <v>2425</v>
      </c>
      <c r="P295" s="63" t="s">
        <v>700</v>
      </c>
      <c r="Q295" s="63" t="s">
        <v>701</v>
      </c>
    </row>
    <row r="296" spans="1:17">
      <c r="A296" s="63" t="s">
        <v>1292</v>
      </c>
      <c r="B296" s="63" t="s">
        <v>2493</v>
      </c>
      <c r="C296" s="63" t="s">
        <v>2417</v>
      </c>
      <c r="D296" s="63" t="s">
        <v>1966</v>
      </c>
      <c r="E296" s="63" t="s">
        <v>2486</v>
      </c>
      <c r="F296" s="63" t="s">
        <v>1294</v>
      </c>
      <c r="G296" s="63" t="s">
        <v>1295</v>
      </c>
      <c r="H296" s="63" t="s">
        <v>1296</v>
      </c>
      <c r="I296" s="63" t="s">
        <v>544</v>
      </c>
      <c r="K296" s="63" t="s">
        <v>696</v>
      </c>
      <c r="L296" s="63" t="s">
        <v>256</v>
      </c>
      <c r="M296" s="63" t="s">
        <v>2487</v>
      </c>
      <c r="N296" s="63" t="s">
        <v>1297</v>
      </c>
      <c r="O296" s="63" t="s">
        <v>1298</v>
      </c>
      <c r="P296" s="63" t="s">
        <v>700</v>
      </c>
      <c r="Q296" s="63" t="s">
        <v>701</v>
      </c>
    </row>
    <row r="297" spans="1:17">
      <c r="A297" s="63" t="s">
        <v>2415</v>
      </c>
      <c r="B297" s="63" t="s">
        <v>2497</v>
      </c>
      <c r="C297" s="63" t="s">
        <v>2417</v>
      </c>
      <c r="D297" s="63" t="s">
        <v>1966</v>
      </c>
      <c r="E297" s="63" t="s">
        <v>2486</v>
      </c>
      <c r="F297" s="63" t="s">
        <v>2420</v>
      </c>
      <c r="G297" s="63" t="s">
        <v>2421</v>
      </c>
      <c r="H297" s="63" t="s">
        <v>2422</v>
      </c>
      <c r="I297" s="63" t="s">
        <v>544</v>
      </c>
      <c r="K297" s="63" t="s">
        <v>696</v>
      </c>
      <c r="L297" s="63" t="s">
        <v>255</v>
      </c>
      <c r="M297" s="63" t="s">
        <v>2487</v>
      </c>
      <c r="N297" s="63" t="s">
        <v>2424</v>
      </c>
      <c r="O297" s="63" t="s">
        <v>2425</v>
      </c>
      <c r="P297" s="63" t="s">
        <v>700</v>
      </c>
      <c r="Q297" s="63" t="s">
        <v>701</v>
      </c>
    </row>
    <row r="298" spans="1:17">
      <c r="A298" s="63" t="s">
        <v>2415</v>
      </c>
      <c r="B298" s="63" t="s">
        <v>2502</v>
      </c>
      <c r="C298" s="63" t="s">
        <v>2417</v>
      </c>
      <c r="D298" s="63" t="s">
        <v>2490</v>
      </c>
      <c r="E298" s="63" t="s">
        <v>2491</v>
      </c>
      <c r="F298" s="63" t="s">
        <v>2420</v>
      </c>
      <c r="G298" s="63" t="s">
        <v>2421</v>
      </c>
      <c r="H298" s="63" t="s">
        <v>2422</v>
      </c>
      <c r="I298" s="63" t="s">
        <v>544</v>
      </c>
      <c r="K298" s="63" t="s">
        <v>696</v>
      </c>
      <c r="L298" s="63" t="s">
        <v>255</v>
      </c>
      <c r="M298" s="63" t="s">
        <v>2492</v>
      </c>
      <c r="N298" s="63" t="s">
        <v>2424</v>
      </c>
      <c r="O298" s="63" t="s">
        <v>2425</v>
      </c>
      <c r="P298" s="63" t="s">
        <v>700</v>
      </c>
      <c r="Q298" s="63" t="s">
        <v>701</v>
      </c>
    </row>
    <row r="299" spans="1:17">
      <c r="A299" s="63" t="s">
        <v>2434</v>
      </c>
      <c r="B299" s="63" t="s">
        <v>2513</v>
      </c>
      <c r="C299" s="63" t="s">
        <v>2417</v>
      </c>
      <c r="D299" s="63" t="s">
        <v>2494</v>
      </c>
      <c r="E299" s="63" t="s">
        <v>2495</v>
      </c>
      <c r="F299" s="63" t="s">
        <v>2438</v>
      </c>
      <c r="G299" s="63" t="s">
        <v>2421</v>
      </c>
      <c r="H299" s="63" t="s">
        <v>2439</v>
      </c>
      <c r="I299" s="63" t="s">
        <v>544</v>
      </c>
      <c r="K299" s="63" t="s">
        <v>696</v>
      </c>
      <c r="L299" s="63" t="s">
        <v>255</v>
      </c>
      <c r="M299" s="63" t="s">
        <v>2496</v>
      </c>
      <c r="N299" s="63" t="s">
        <v>2441</v>
      </c>
      <c r="O299" s="63" t="s">
        <v>2425</v>
      </c>
      <c r="P299" s="63" t="s">
        <v>700</v>
      </c>
      <c r="Q299" s="63" t="s">
        <v>701</v>
      </c>
    </row>
    <row r="300" spans="1:17">
      <c r="A300" s="63" t="s">
        <v>2415</v>
      </c>
      <c r="B300" s="63" t="s">
        <v>2521</v>
      </c>
      <c r="C300" s="63" t="s">
        <v>2417</v>
      </c>
      <c r="D300" s="63" t="s">
        <v>2498</v>
      </c>
      <c r="E300" s="63" t="s">
        <v>2499</v>
      </c>
      <c r="F300" s="63" t="s">
        <v>2420</v>
      </c>
      <c r="G300" s="63" t="s">
        <v>2421</v>
      </c>
      <c r="H300" s="63" t="s">
        <v>2422</v>
      </c>
      <c r="I300" s="63" t="s">
        <v>544</v>
      </c>
      <c r="K300" s="63" t="s">
        <v>696</v>
      </c>
      <c r="L300" s="63" t="s">
        <v>255</v>
      </c>
      <c r="M300" s="63" t="s">
        <v>2500</v>
      </c>
      <c r="N300" s="63" t="s">
        <v>2424</v>
      </c>
      <c r="O300" s="63" t="s">
        <v>2425</v>
      </c>
      <c r="P300" s="63" t="s">
        <v>700</v>
      </c>
      <c r="Q300" s="63" t="s">
        <v>701</v>
      </c>
    </row>
    <row r="301" spans="1:17">
      <c r="A301" s="63" t="s">
        <v>2501</v>
      </c>
      <c r="B301" s="63" t="s">
        <v>2528</v>
      </c>
      <c r="C301" s="63" t="s">
        <v>2503</v>
      </c>
      <c r="D301" s="63" t="s">
        <v>2504</v>
      </c>
      <c r="E301" s="63" t="s">
        <v>2505</v>
      </c>
      <c r="F301" s="63" t="s">
        <v>2506</v>
      </c>
      <c r="G301" s="63" t="s">
        <v>2507</v>
      </c>
      <c r="H301" s="63" t="s">
        <v>2508</v>
      </c>
      <c r="I301" s="63" t="s">
        <v>544</v>
      </c>
      <c r="K301" s="63" t="s">
        <v>696</v>
      </c>
      <c r="L301" s="63" t="s">
        <v>256</v>
      </c>
      <c r="M301" s="63" t="s">
        <v>2509</v>
      </c>
      <c r="N301" s="63" t="s">
        <v>2510</v>
      </c>
      <c r="O301" s="63" t="s">
        <v>2511</v>
      </c>
      <c r="P301" s="63" t="s">
        <v>700</v>
      </c>
      <c r="Q301" s="63" t="s">
        <v>701</v>
      </c>
    </row>
    <row r="302" spans="1:17">
      <c r="A302" s="63" t="s">
        <v>2512</v>
      </c>
      <c r="B302" s="63" t="s">
        <v>2530</v>
      </c>
      <c r="C302" s="63" t="s">
        <v>2503</v>
      </c>
      <c r="D302" s="63" t="s">
        <v>2514</v>
      </c>
      <c r="E302" s="63" t="s">
        <v>2515</v>
      </c>
      <c r="F302" s="63" t="s">
        <v>2516</v>
      </c>
      <c r="G302" s="63" t="s">
        <v>2507</v>
      </c>
      <c r="H302" s="63" t="s">
        <v>2517</v>
      </c>
      <c r="I302" s="63" t="s">
        <v>544</v>
      </c>
      <c r="K302" s="63" t="s">
        <v>696</v>
      </c>
      <c r="L302" s="63" t="s">
        <v>256</v>
      </c>
      <c r="M302" s="63" t="s">
        <v>2518</v>
      </c>
      <c r="N302" s="63" t="s">
        <v>2519</v>
      </c>
      <c r="O302" s="63" t="s">
        <v>2511</v>
      </c>
      <c r="P302" s="63" t="s">
        <v>700</v>
      </c>
      <c r="Q302" s="63" t="s">
        <v>701</v>
      </c>
    </row>
    <row r="303" spans="1:17">
      <c r="A303" s="63" t="s">
        <v>2520</v>
      </c>
      <c r="B303" s="63" t="s">
        <v>2535</v>
      </c>
      <c r="C303" s="63" t="s">
        <v>2503</v>
      </c>
      <c r="D303" s="63" t="s">
        <v>2522</v>
      </c>
      <c r="E303" s="63" t="s">
        <v>2523</v>
      </c>
      <c r="F303" s="63" t="s">
        <v>2524</v>
      </c>
      <c r="G303" s="63" t="s">
        <v>2507</v>
      </c>
      <c r="H303" s="63" t="s">
        <v>2525</v>
      </c>
      <c r="I303" s="63" t="s">
        <v>544</v>
      </c>
      <c r="K303" s="63" t="s">
        <v>696</v>
      </c>
      <c r="L303" s="63" t="s">
        <v>255</v>
      </c>
      <c r="M303" s="63" t="s">
        <v>2526</v>
      </c>
      <c r="N303" s="63" t="s">
        <v>2527</v>
      </c>
      <c r="O303" s="63" t="s">
        <v>2511</v>
      </c>
      <c r="P303" s="63" t="s">
        <v>700</v>
      </c>
      <c r="Q303" s="63" t="s">
        <v>701</v>
      </c>
    </row>
    <row r="304" spans="1:17">
      <c r="A304" s="63" t="s">
        <v>791</v>
      </c>
      <c r="B304" s="63" t="s">
        <v>2542</v>
      </c>
      <c r="C304" s="63" t="s">
        <v>2503</v>
      </c>
      <c r="D304" s="63" t="s">
        <v>2522</v>
      </c>
      <c r="E304" s="63" t="s">
        <v>2523</v>
      </c>
      <c r="F304" s="63" t="s">
        <v>793</v>
      </c>
      <c r="G304" s="63" t="s">
        <v>794</v>
      </c>
      <c r="H304" s="63" t="s">
        <v>795</v>
      </c>
      <c r="I304" s="63" t="s">
        <v>544</v>
      </c>
      <c r="K304" s="63" t="s">
        <v>696</v>
      </c>
      <c r="L304" s="63" t="s">
        <v>255</v>
      </c>
      <c r="M304" s="63" t="s">
        <v>2526</v>
      </c>
      <c r="N304" s="63" t="s">
        <v>796</v>
      </c>
      <c r="O304" s="63" t="s">
        <v>797</v>
      </c>
      <c r="P304" s="63" t="s">
        <v>700</v>
      </c>
      <c r="Q304" s="63" t="s">
        <v>701</v>
      </c>
    </row>
    <row r="305" spans="1:17">
      <c r="A305" s="63" t="s">
        <v>2529</v>
      </c>
      <c r="B305" s="63" t="s">
        <v>2550</v>
      </c>
      <c r="C305" s="63" t="s">
        <v>2503</v>
      </c>
      <c r="D305" s="63" t="s">
        <v>2522</v>
      </c>
      <c r="E305" s="63" t="s">
        <v>2523</v>
      </c>
      <c r="F305" s="63" t="s">
        <v>2531</v>
      </c>
      <c r="G305" s="63" t="s">
        <v>2507</v>
      </c>
      <c r="H305" s="63" t="s">
        <v>2532</v>
      </c>
      <c r="I305" s="63" t="s">
        <v>544</v>
      </c>
      <c r="K305" s="63" t="s">
        <v>696</v>
      </c>
      <c r="L305" s="63" t="s">
        <v>256</v>
      </c>
      <c r="M305" s="63" t="s">
        <v>2526</v>
      </c>
      <c r="N305" s="63" t="s">
        <v>2533</v>
      </c>
      <c r="O305" s="63" t="s">
        <v>2511</v>
      </c>
      <c r="P305" s="63" t="s">
        <v>700</v>
      </c>
      <c r="Q305" s="63" t="s">
        <v>701</v>
      </c>
    </row>
    <row r="306" spans="1:17">
      <c r="A306" s="63" t="s">
        <v>2534</v>
      </c>
      <c r="B306" s="63" t="s">
        <v>2558</v>
      </c>
      <c r="C306" s="63" t="s">
        <v>2503</v>
      </c>
      <c r="D306" s="63" t="s">
        <v>2522</v>
      </c>
      <c r="E306" s="63" t="s">
        <v>2523</v>
      </c>
      <c r="F306" s="63" t="s">
        <v>2536</v>
      </c>
      <c r="G306" s="63" t="s">
        <v>2537</v>
      </c>
      <c r="H306" s="63" t="s">
        <v>2538</v>
      </c>
      <c r="I306" s="63" t="s">
        <v>544</v>
      </c>
      <c r="K306" s="63" t="s">
        <v>696</v>
      </c>
      <c r="L306" s="63" t="s">
        <v>255</v>
      </c>
      <c r="M306" s="63" t="s">
        <v>2526</v>
      </c>
      <c r="N306" s="63" t="s">
        <v>2539</v>
      </c>
      <c r="O306" s="63" t="s">
        <v>2540</v>
      </c>
      <c r="P306" s="63" t="s">
        <v>700</v>
      </c>
      <c r="Q306" s="63" t="s">
        <v>701</v>
      </c>
    </row>
    <row r="307" spans="1:17">
      <c r="A307" s="63" t="s">
        <v>2541</v>
      </c>
      <c r="B307" s="63" t="s">
        <v>2566</v>
      </c>
      <c r="C307" s="63" t="s">
        <v>2503</v>
      </c>
      <c r="D307" s="63" t="s">
        <v>2543</v>
      </c>
      <c r="E307" s="63" t="s">
        <v>2544</v>
      </c>
      <c r="F307" s="63" t="s">
        <v>2545</v>
      </c>
      <c r="G307" s="63" t="s">
        <v>2507</v>
      </c>
      <c r="H307" s="63" t="s">
        <v>2546</v>
      </c>
      <c r="I307" s="63" t="s">
        <v>544</v>
      </c>
      <c r="K307" s="63" t="s">
        <v>696</v>
      </c>
      <c r="L307" s="63" t="s">
        <v>256</v>
      </c>
      <c r="M307" s="63" t="s">
        <v>2547</v>
      </c>
      <c r="N307" s="63" t="s">
        <v>2548</v>
      </c>
      <c r="O307" s="63" t="s">
        <v>2511</v>
      </c>
      <c r="P307" s="63" t="s">
        <v>700</v>
      </c>
      <c r="Q307" s="63" t="s">
        <v>701</v>
      </c>
    </row>
    <row r="308" spans="1:17">
      <c r="A308" s="63" t="s">
        <v>2549</v>
      </c>
      <c r="B308" s="63" t="s">
        <v>2574</v>
      </c>
      <c r="C308" s="63" t="s">
        <v>2503</v>
      </c>
      <c r="D308" s="63" t="s">
        <v>2551</v>
      </c>
      <c r="E308" s="63" t="s">
        <v>2552</v>
      </c>
      <c r="F308" s="63" t="s">
        <v>2553</v>
      </c>
      <c r="G308" s="63" t="s">
        <v>2507</v>
      </c>
      <c r="H308" s="63" t="s">
        <v>2554</v>
      </c>
      <c r="I308" s="63" t="s">
        <v>544</v>
      </c>
      <c r="K308" s="63" t="s">
        <v>696</v>
      </c>
      <c r="L308" s="63" t="s">
        <v>256</v>
      </c>
      <c r="M308" s="63" t="s">
        <v>2555</v>
      </c>
      <c r="N308" s="63" t="s">
        <v>2556</v>
      </c>
      <c r="O308" s="63" t="s">
        <v>2511</v>
      </c>
      <c r="P308" s="63" t="s">
        <v>700</v>
      </c>
      <c r="Q308" s="63" t="s">
        <v>701</v>
      </c>
    </row>
    <row r="309" spans="1:17">
      <c r="A309" s="63" t="s">
        <v>2557</v>
      </c>
      <c r="B309" s="63" t="s">
        <v>2582</v>
      </c>
      <c r="C309" s="63" t="s">
        <v>2503</v>
      </c>
      <c r="D309" s="63" t="s">
        <v>2559</v>
      </c>
      <c r="E309" s="63" t="s">
        <v>2560</v>
      </c>
      <c r="F309" s="63" t="s">
        <v>2561</v>
      </c>
      <c r="G309" s="63" t="s">
        <v>2507</v>
      </c>
      <c r="H309" s="63" t="s">
        <v>2562</v>
      </c>
      <c r="I309" s="63" t="s">
        <v>544</v>
      </c>
      <c r="K309" s="63" t="s">
        <v>696</v>
      </c>
      <c r="L309" s="63" t="s">
        <v>256</v>
      </c>
      <c r="M309" s="63" t="s">
        <v>2563</v>
      </c>
      <c r="N309" s="63" t="s">
        <v>2564</v>
      </c>
      <c r="O309" s="63" t="s">
        <v>2511</v>
      </c>
      <c r="P309" s="63" t="s">
        <v>700</v>
      </c>
      <c r="Q309" s="63" t="s">
        <v>701</v>
      </c>
    </row>
    <row r="310" spans="1:17">
      <c r="A310" s="63" t="s">
        <v>2565</v>
      </c>
      <c r="B310" s="63" t="s">
        <v>2590</v>
      </c>
      <c r="C310" s="63" t="s">
        <v>2503</v>
      </c>
      <c r="D310" s="63" t="s">
        <v>2567</v>
      </c>
      <c r="E310" s="63" t="s">
        <v>2568</v>
      </c>
      <c r="F310" s="63" t="s">
        <v>2569</v>
      </c>
      <c r="G310" s="63" t="s">
        <v>2507</v>
      </c>
      <c r="H310" s="63" t="s">
        <v>2570</v>
      </c>
      <c r="I310" s="63" t="s">
        <v>544</v>
      </c>
      <c r="K310" s="63" t="s">
        <v>696</v>
      </c>
      <c r="L310" s="63" t="s">
        <v>256</v>
      </c>
      <c r="M310" s="63" t="s">
        <v>2571</v>
      </c>
      <c r="N310" s="63" t="s">
        <v>2572</v>
      </c>
      <c r="O310" s="63" t="s">
        <v>2511</v>
      </c>
      <c r="P310" s="63" t="s">
        <v>700</v>
      </c>
      <c r="Q310" s="63" t="s">
        <v>701</v>
      </c>
    </row>
    <row r="311" spans="1:17">
      <c r="A311" s="63" t="s">
        <v>2573</v>
      </c>
      <c r="B311" s="63" t="s">
        <v>2597</v>
      </c>
      <c r="C311" s="63" t="s">
        <v>2503</v>
      </c>
      <c r="D311" s="63" t="s">
        <v>2575</v>
      </c>
      <c r="E311" s="63" t="s">
        <v>2576</v>
      </c>
      <c r="F311" s="63" t="s">
        <v>2577</v>
      </c>
      <c r="G311" s="63" t="s">
        <v>2507</v>
      </c>
      <c r="H311" s="63" t="s">
        <v>2578</v>
      </c>
      <c r="I311" s="63" t="s">
        <v>544</v>
      </c>
      <c r="K311" s="63" t="s">
        <v>696</v>
      </c>
      <c r="L311" s="63" t="s">
        <v>256</v>
      </c>
      <c r="M311" s="63" t="s">
        <v>2579</v>
      </c>
      <c r="N311" s="63" t="s">
        <v>2580</v>
      </c>
      <c r="O311" s="63" t="s">
        <v>2511</v>
      </c>
      <c r="P311" s="63" t="s">
        <v>700</v>
      </c>
      <c r="Q311" s="63" t="s">
        <v>701</v>
      </c>
    </row>
    <row r="312" spans="1:17">
      <c r="A312" s="63" t="s">
        <v>2581</v>
      </c>
      <c r="B312" s="63" t="s">
        <v>2605</v>
      </c>
      <c r="C312" s="63" t="s">
        <v>2503</v>
      </c>
      <c r="D312" s="63" t="s">
        <v>2583</v>
      </c>
      <c r="E312" s="63" t="s">
        <v>2584</v>
      </c>
      <c r="F312" s="63" t="s">
        <v>2585</v>
      </c>
      <c r="G312" s="63" t="s">
        <v>2507</v>
      </c>
      <c r="H312" s="63" t="s">
        <v>2586</v>
      </c>
      <c r="I312" s="63" t="s">
        <v>544</v>
      </c>
      <c r="K312" s="63" t="s">
        <v>696</v>
      </c>
      <c r="L312" s="63" t="s">
        <v>256</v>
      </c>
      <c r="M312" s="63" t="s">
        <v>2587</v>
      </c>
      <c r="N312" s="63" t="s">
        <v>2588</v>
      </c>
      <c r="O312" s="63" t="s">
        <v>2511</v>
      </c>
      <c r="P312" s="63" t="s">
        <v>700</v>
      </c>
      <c r="Q312" s="63" t="s">
        <v>701</v>
      </c>
    </row>
    <row r="313" spans="1:17">
      <c r="A313" s="63" t="s">
        <v>2589</v>
      </c>
      <c r="B313" s="63" t="s">
        <v>2613</v>
      </c>
      <c r="C313" s="63" t="s">
        <v>2503</v>
      </c>
      <c r="D313" s="63" t="s">
        <v>843</v>
      </c>
      <c r="E313" s="63" t="s">
        <v>2591</v>
      </c>
      <c r="F313" s="63" t="s">
        <v>2592</v>
      </c>
      <c r="G313" s="63" t="s">
        <v>2507</v>
      </c>
      <c r="H313" s="63" t="s">
        <v>2593</v>
      </c>
      <c r="I313" s="63" t="s">
        <v>544</v>
      </c>
      <c r="K313" s="63" t="s">
        <v>696</v>
      </c>
      <c r="L313" s="63" t="s">
        <v>256</v>
      </c>
      <c r="M313" s="63" t="s">
        <v>2594</v>
      </c>
      <c r="N313" s="63" t="s">
        <v>2595</v>
      </c>
      <c r="O313" s="63" t="s">
        <v>2511</v>
      </c>
      <c r="P313" s="63" t="s">
        <v>700</v>
      </c>
      <c r="Q313" s="63" t="s">
        <v>701</v>
      </c>
    </row>
    <row r="314" spans="1:17">
      <c r="A314" s="63" t="s">
        <v>2596</v>
      </c>
      <c r="B314" s="63" t="s">
        <v>2621</v>
      </c>
      <c r="C314" s="63" t="s">
        <v>2503</v>
      </c>
      <c r="D314" s="63" t="s">
        <v>2598</v>
      </c>
      <c r="E314" s="63" t="s">
        <v>2599</v>
      </c>
      <c r="F314" s="63" t="s">
        <v>2600</v>
      </c>
      <c r="G314" s="63" t="s">
        <v>2507</v>
      </c>
      <c r="H314" s="63" t="s">
        <v>2601</v>
      </c>
      <c r="I314" s="63" t="s">
        <v>544</v>
      </c>
      <c r="K314" s="63" t="s">
        <v>696</v>
      </c>
      <c r="L314" s="63" t="s">
        <v>256</v>
      </c>
      <c r="M314" s="63" t="s">
        <v>2602</v>
      </c>
      <c r="N314" s="63" t="s">
        <v>2603</v>
      </c>
      <c r="O314" s="63" t="s">
        <v>2511</v>
      </c>
      <c r="P314" s="63" t="s">
        <v>700</v>
      </c>
      <c r="Q314" s="63" t="s">
        <v>701</v>
      </c>
    </row>
    <row r="315" spans="1:17">
      <c r="A315" s="63" t="s">
        <v>2604</v>
      </c>
      <c r="B315" s="63" t="s">
        <v>2629</v>
      </c>
      <c r="C315" s="63" t="s">
        <v>2503</v>
      </c>
      <c r="D315" s="63" t="s">
        <v>2606</v>
      </c>
      <c r="E315" s="63" t="s">
        <v>2607</v>
      </c>
      <c r="F315" s="63" t="s">
        <v>2608</v>
      </c>
      <c r="G315" s="63" t="s">
        <v>2507</v>
      </c>
      <c r="H315" s="63" t="s">
        <v>2609</v>
      </c>
      <c r="I315" s="63" t="s">
        <v>544</v>
      </c>
      <c r="K315" s="63" t="s">
        <v>696</v>
      </c>
      <c r="L315" s="63" t="s">
        <v>256</v>
      </c>
      <c r="M315" s="63" t="s">
        <v>2610</v>
      </c>
      <c r="N315" s="63" t="s">
        <v>2611</v>
      </c>
      <c r="O315" s="63" t="s">
        <v>2511</v>
      </c>
      <c r="P315" s="63" t="s">
        <v>700</v>
      </c>
      <c r="Q315" s="63" t="s">
        <v>701</v>
      </c>
    </row>
    <row r="316" spans="1:17">
      <c r="A316" s="63" t="s">
        <v>2612</v>
      </c>
      <c r="B316" s="63" t="s">
        <v>2637</v>
      </c>
      <c r="C316" s="63" t="s">
        <v>2503</v>
      </c>
      <c r="D316" s="63" t="s">
        <v>2614</v>
      </c>
      <c r="E316" s="63" t="s">
        <v>2615</v>
      </c>
      <c r="F316" s="63" t="s">
        <v>2616</v>
      </c>
      <c r="G316" s="63" t="s">
        <v>2507</v>
      </c>
      <c r="H316" s="63" t="s">
        <v>2617</v>
      </c>
      <c r="I316" s="63" t="s">
        <v>544</v>
      </c>
      <c r="K316" s="63" t="s">
        <v>696</v>
      </c>
      <c r="L316" s="63" t="s">
        <v>256</v>
      </c>
      <c r="M316" s="63" t="s">
        <v>2618</v>
      </c>
      <c r="N316" s="63" t="s">
        <v>2619</v>
      </c>
      <c r="O316" s="63" t="s">
        <v>2511</v>
      </c>
      <c r="P316" s="63" t="s">
        <v>700</v>
      </c>
      <c r="Q316" s="63" t="s">
        <v>701</v>
      </c>
    </row>
    <row r="317" spans="1:17">
      <c r="A317" s="63" t="s">
        <v>2620</v>
      </c>
      <c r="B317" s="63" t="s">
        <v>2645</v>
      </c>
      <c r="C317" s="63" t="s">
        <v>2503</v>
      </c>
      <c r="D317" s="63" t="s">
        <v>2622</v>
      </c>
      <c r="E317" s="63" t="s">
        <v>2623</v>
      </c>
      <c r="F317" s="63" t="s">
        <v>2624</v>
      </c>
      <c r="G317" s="63" t="s">
        <v>2507</v>
      </c>
      <c r="H317" s="63" t="s">
        <v>2625</v>
      </c>
      <c r="I317" s="63" t="s">
        <v>544</v>
      </c>
      <c r="K317" s="63" t="s">
        <v>696</v>
      </c>
      <c r="L317" s="63" t="s">
        <v>256</v>
      </c>
      <c r="M317" s="63" t="s">
        <v>2626</v>
      </c>
      <c r="N317" s="63" t="s">
        <v>2627</v>
      </c>
      <c r="O317" s="63" t="s">
        <v>2511</v>
      </c>
      <c r="P317" s="63" t="s">
        <v>700</v>
      </c>
      <c r="Q317" s="63" t="s">
        <v>701</v>
      </c>
    </row>
    <row r="318" spans="1:17">
      <c r="A318" s="63" t="s">
        <v>2628</v>
      </c>
      <c r="B318" s="63" t="s">
        <v>2655</v>
      </c>
      <c r="C318" s="63" t="s">
        <v>2503</v>
      </c>
      <c r="D318" s="63" t="s">
        <v>2630</v>
      </c>
      <c r="E318" s="63" t="s">
        <v>2631</v>
      </c>
      <c r="F318" s="63" t="s">
        <v>2632</v>
      </c>
      <c r="G318" s="63" t="s">
        <v>2507</v>
      </c>
      <c r="H318" s="63" t="s">
        <v>2633</v>
      </c>
      <c r="I318" s="63" t="s">
        <v>544</v>
      </c>
      <c r="K318" s="63" t="s">
        <v>696</v>
      </c>
      <c r="L318" s="63" t="s">
        <v>256</v>
      </c>
      <c r="M318" s="63" t="s">
        <v>2634</v>
      </c>
      <c r="N318" s="63" t="s">
        <v>2635</v>
      </c>
      <c r="O318" s="63" t="s">
        <v>2511</v>
      </c>
      <c r="P318" s="63" t="s">
        <v>700</v>
      </c>
      <c r="Q318" s="63" t="s">
        <v>701</v>
      </c>
    </row>
    <row r="319" spans="1:17">
      <c r="A319" s="63" t="s">
        <v>2636</v>
      </c>
      <c r="B319" s="63" t="s">
        <v>2659</v>
      </c>
      <c r="C319" s="63" t="s">
        <v>2503</v>
      </c>
      <c r="D319" s="63" t="s">
        <v>2638</v>
      </c>
      <c r="E319" s="63" t="s">
        <v>2639</v>
      </c>
      <c r="F319" s="63" t="s">
        <v>2640</v>
      </c>
      <c r="G319" s="63" t="s">
        <v>2507</v>
      </c>
      <c r="H319" s="63" t="s">
        <v>2641</v>
      </c>
      <c r="I319" s="63" t="s">
        <v>544</v>
      </c>
      <c r="K319" s="63" t="s">
        <v>696</v>
      </c>
      <c r="L319" s="63" t="s">
        <v>256</v>
      </c>
      <c r="M319" s="63" t="s">
        <v>2642</v>
      </c>
      <c r="N319" s="63" t="s">
        <v>2643</v>
      </c>
      <c r="O319" s="63" t="s">
        <v>2511</v>
      </c>
      <c r="P319" s="63" t="s">
        <v>700</v>
      </c>
      <c r="Q319" s="63" t="s">
        <v>701</v>
      </c>
    </row>
    <row r="320" spans="1:17">
      <c r="A320" s="63" t="s">
        <v>2644</v>
      </c>
      <c r="B320" s="63" t="s">
        <v>2663</v>
      </c>
      <c r="C320" s="63" t="s">
        <v>2646</v>
      </c>
      <c r="D320" s="63" t="s">
        <v>2647</v>
      </c>
      <c r="E320" s="63" t="s">
        <v>2648</v>
      </c>
      <c r="F320" s="63" t="s">
        <v>2649</v>
      </c>
      <c r="G320" s="63" t="s">
        <v>2650</v>
      </c>
      <c r="H320" s="63" t="s">
        <v>2651</v>
      </c>
      <c r="I320" s="63" t="s">
        <v>544</v>
      </c>
      <c r="K320" s="63" t="s">
        <v>696</v>
      </c>
      <c r="L320" s="63" t="s">
        <v>255</v>
      </c>
      <c r="M320" s="63" t="s">
        <v>2652</v>
      </c>
      <c r="N320" s="63" t="s">
        <v>2653</v>
      </c>
      <c r="O320" s="63" t="s">
        <v>2654</v>
      </c>
      <c r="P320" s="63" t="s">
        <v>700</v>
      </c>
      <c r="Q320" s="63" t="s">
        <v>701</v>
      </c>
    </row>
    <row r="321" spans="1:17">
      <c r="A321" s="63" t="s">
        <v>2644</v>
      </c>
      <c r="B321" s="63" t="s">
        <v>2667</v>
      </c>
      <c r="C321" s="63" t="s">
        <v>2646</v>
      </c>
      <c r="D321" s="63" t="s">
        <v>2656</v>
      </c>
      <c r="E321" s="63" t="s">
        <v>2657</v>
      </c>
      <c r="F321" s="63" t="s">
        <v>2649</v>
      </c>
      <c r="G321" s="63" t="s">
        <v>2650</v>
      </c>
      <c r="H321" s="63" t="s">
        <v>2651</v>
      </c>
      <c r="I321" s="63" t="s">
        <v>544</v>
      </c>
      <c r="K321" s="63" t="s">
        <v>696</v>
      </c>
      <c r="L321" s="63" t="s">
        <v>255</v>
      </c>
      <c r="M321" s="63" t="s">
        <v>2658</v>
      </c>
      <c r="N321" s="63" t="s">
        <v>2653</v>
      </c>
      <c r="O321" s="63" t="s">
        <v>2654</v>
      </c>
      <c r="P321" s="63" t="s">
        <v>700</v>
      </c>
      <c r="Q321" s="63" t="s">
        <v>701</v>
      </c>
    </row>
    <row r="322" spans="1:17">
      <c r="A322" s="63" t="s">
        <v>2644</v>
      </c>
      <c r="B322" s="63" t="s">
        <v>2672</v>
      </c>
      <c r="C322" s="63" t="s">
        <v>2646</v>
      </c>
      <c r="D322" s="63" t="s">
        <v>2660</v>
      </c>
      <c r="E322" s="63" t="s">
        <v>2661</v>
      </c>
      <c r="F322" s="63" t="s">
        <v>2649</v>
      </c>
      <c r="G322" s="63" t="s">
        <v>2650</v>
      </c>
      <c r="H322" s="63" t="s">
        <v>2651</v>
      </c>
      <c r="I322" s="63" t="s">
        <v>544</v>
      </c>
      <c r="K322" s="63" t="s">
        <v>696</v>
      </c>
      <c r="L322" s="63" t="s">
        <v>255</v>
      </c>
      <c r="M322" s="63" t="s">
        <v>2662</v>
      </c>
      <c r="N322" s="63" t="s">
        <v>2653</v>
      </c>
      <c r="O322" s="63" t="s">
        <v>2654</v>
      </c>
      <c r="P322" s="63" t="s">
        <v>700</v>
      </c>
      <c r="Q322" s="63" t="s">
        <v>701</v>
      </c>
    </row>
    <row r="323" spans="1:17">
      <c r="A323" s="63" t="s">
        <v>2644</v>
      </c>
      <c r="B323" s="63" t="s">
        <v>2681</v>
      </c>
      <c r="C323" s="63" t="s">
        <v>2646</v>
      </c>
      <c r="D323" s="63" t="s">
        <v>2664</v>
      </c>
      <c r="E323" s="63" t="s">
        <v>2665</v>
      </c>
      <c r="F323" s="63" t="s">
        <v>2649</v>
      </c>
      <c r="G323" s="63" t="s">
        <v>2650</v>
      </c>
      <c r="H323" s="63" t="s">
        <v>2651</v>
      </c>
      <c r="I323" s="63" t="s">
        <v>544</v>
      </c>
      <c r="K323" s="63" t="s">
        <v>696</v>
      </c>
      <c r="L323" s="63" t="s">
        <v>255</v>
      </c>
      <c r="M323" s="63" t="s">
        <v>2666</v>
      </c>
      <c r="N323" s="63" t="s">
        <v>2653</v>
      </c>
      <c r="O323" s="63" t="s">
        <v>2654</v>
      </c>
      <c r="P323" s="63" t="s">
        <v>700</v>
      </c>
      <c r="Q323" s="63" t="s">
        <v>701</v>
      </c>
    </row>
    <row r="324" spans="1:17">
      <c r="A324" s="63" t="s">
        <v>2644</v>
      </c>
      <c r="B324" s="63" t="s">
        <v>2685</v>
      </c>
      <c r="C324" s="63" t="s">
        <v>2646</v>
      </c>
      <c r="D324" s="63" t="s">
        <v>2668</v>
      </c>
      <c r="E324" s="63" t="s">
        <v>2669</v>
      </c>
      <c r="F324" s="63" t="s">
        <v>2649</v>
      </c>
      <c r="G324" s="63" t="s">
        <v>2650</v>
      </c>
      <c r="H324" s="63" t="s">
        <v>2651</v>
      </c>
      <c r="I324" s="63" t="s">
        <v>544</v>
      </c>
      <c r="K324" s="63" t="s">
        <v>696</v>
      </c>
      <c r="L324" s="63" t="s">
        <v>255</v>
      </c>
      <c r="M324" s="63" t="s">
        <v>2670</v>
      </c>
      <c r="N324" s="63" t="s">
        <v>2653</v>
      </c>
      <c r="O324" s="63" t="s">
        <v>2654</v>
      </c>
      <c r="P324" s="63" t="s">
        <v>700</v>
      </c>
      <c r="Q324" s="63" t="s">
        <v>701</v>
      </c>
    </row>
    <row r="325" spans="1:17">
      <c r="A325" s="63" t="s">
        <v>2671</v>
      </c>
      <c r="B325" s="63" t="s">
        <v>2689</v>
      </c>
      <c r="C325" s="63" t="s">
        <v>2646</v>
      </c>
      <c r="D325" s="63" t="s">
        <v>2673</v>
      </c>
      <c r="E325" s="63" t="s">
        <v>2674</v>
      </c>
      <c r="F325" s="63" t="s">
        <v>2675</v>
      </c>
      <c r="G325" s="63" t="s">
        <v>2676</v>
      </c>
      <c r="H325" s="63" t="s">
        <v>2677</v>
      </c>
      <c r="I325" s="63" t="s">
        <v>544</v>
      </c>
      <c r="K325" s="63" t="s">
        <v>696</v>
      </c>
      <c r="L325" s="63" t="s">
        <v>255</v>
      </c>
      <c r="M325" s="63" t="s">
        <v>2678</v>
      </c>
      <c r="N325" s="63" t="s">
        <v>2679</v>
      </c>
      <c r="O325" s="63" t="s">
        <v>2680</v>
      </c>
      <c r="P325" s="63" t="s">
        <v>700</v>
      </c>
      <c r="Q325" s="63" t="s">
        <v>701</v>
      </c>
    </row>
    <row r="326" spans="1:17">
      <c r="A326" s="63" t="s">
        <v>2644</v>
      </c>
      <c r="B326" s="63" t="s">
        <v>2693</v>
      </c>
      <c r="C326" s="63" t="s">
        <v>2646</v>
      </c>
      <c r="D326" s="63" t="s">
        <v>2682</v>
      </c>
      <c r="E326" s="63" t="s">
        <v>2683</v>
      </c>
      <c r="F326" s="63" t="s">
        <v>2649</v>
      </c>
      <c r="G326" s="63" t="s">
        <v>2650</v>
      </c>
      <c r="H326" s="63" t="s">
        <v>2651</v>
      </c>
      <c r="I326" s="63" t="s">
        <v>544</v>
      </c>
      <c r="K326" s="63" t="s">
        <v>696</v>
      </c>
      <c r="L326" s="63" t="s">
        <v>255</v>
      </c>
      <c r="M326" s="63" t="s">
        <v>2684</v>
      </c>
      <c r="N326" s="63" t="s">
        <v>2653</v>
      </c>
      <c r="O326" s="63" t="s">
        <v>2654</v>
      </c>
      <c r="P326" s="63" t="s">
        <v>700</v>
      </c>
      <c r="Q326" s="63" t="s">
        <v>701</v>
      </c>
    </row>
    <row r="327" spans="1:17">
      <c r="A327" s="63" t="s">
        <v>2644</v>
      </c>
      <c r="B327" s="63" t="s">
        <v>2697</v>
      </c>
      <c r="C327" s="63" t="s">
        <v>2646</v>
      </c>
      <c r="D327" s="63" t="s">
        <v>2686</v>
      </c>
      <c r="E327" s="63" t="s">
        <v>2687</v>
      </c>
      <c r="F327" s="63" t="s">
        <v>2649</v>
      </c>
      <c r="G327" s="63" t="s">
        <v>2650</v>
      </c>
      <c r="H327" s="63" t="s">
        <v>2651</v>
      </c>
      <c r="I327" s="63" t="s">
        <v>544</v>
      </c>
      <c r="K327" s="63" t="s">
        <v>696</v>
      </c>
      <c r="L327" s="63" t="s">
        <v>255</v>
      </c>
      <c r="M327" s="63" t="s">
        <v>2688</v>
      </c>
      <c r="N327" s="63" t="s">
        <v>2653</v>
      </c>
      <c r="O327" s="63" t="s">
        <v>2654</v>
      </c>
      <c r="P327" s="63" t="s">
        <v>700</v>
      </c>
      <c r="Q327" s="63" t="s">
        <v>701</v>
      </c>
    </row>
    <row r="328" spans="1:17">
      <c r="A328" s="63" t="s">
        <v>2644</v>
      </c>
      <c r="B328" s="63" t="s">
        <v>2701</v>
      </c>
      <c r="C328" s="63" t="s">
        <v>2646</v>
      </c>
      <c r="D328" s="63" t="s">
        <v>2690</v>
      </c>
      <c r="E328" s="63" t="s">
        <v>2691</v>
      </c>
      <c r="F328" s="63" t="s">
        <v>2649</v>
      </c>
      <c r="G328" s="63" t="s">
        <v>2650</v>
      </c>
      <c r="H328" s="63" t="s">
        <v>2651</v>
      </c>
      <c r="I328" s="63" t="s">
        <v>544</v>
      </c>
      <c r="K328" s="63" t="s">
        <v>696</v>
      </c>
      <c r="L328" s="63" t="s">
        <v>255</v>
      </c>
      <c r="M328" s="63" t="s">
        <v>2692</v>
      </c>
      <c r="N328" s="63" t="s">
        <v>2653</v>
      </c>
      <c r="O328" s="63" t="s">
        <v>2654</v>
      </c>
      <c r="P328" s="63" t="s">
        <v>700</v>
      </c>
      <c r="Q328" s="63" t="s">
        <v>701</v>
      </c>
    </row>
    <row r="329" spans="1:17">
      <c r="A329" s="63" t="s">
        <v>2644</v>
      </c>
      <c r="B329" s="63" t="s">
        <v>2705</v>
      </c>
      <c r="C329" s="63" t="s">
        <v>2646</v>
      </c>
      <c r="D329" s="63" t="s">
        <v>2694</v>
      </c>
      <c r="E329" s="63" t="s">
        <v>2695</v>
      </c>
      <c r="F329" s="63" t="s">
        <v>2649</v>
      </c>
      <c r="G329" s="63" t="s">
        <v>2650</v>
      </c>
      <c r="H329" s="63" t="s">
        <v>2651</v>
      </c>
      <c r="I329" s="63" t="s">
        <v>544</v>
      </c>
      <c r="K329" s="63" t="s">
        <v>696</v>
      </c>
      <c r="L329" s="63" t="s">
        <v>255</v>
      </c>
      <c r="M329" s="63" t="s">
        <v>2696</v>
      </c>
      <c r="N329" s="63" t="s">
        <v>2653</v>
      </c>
      <c r="O329" s="63" t="s">
        <v>2654</v>
      </c>
      <c r="P329" s="63" t="s">
        <v>700</v>
      </c>
      <c r="Q329" s="63" t="s">
        <v>701</v>
      </c>
    </row>
    <row r="330" spans="1:17">
      <c r="A330" s="63" t="s">
        <v>2644</v>
      </c>
      <c r="B330" s="63" t="s">
        <v>2709</v>
      </c>
      <c r="C330" s="63" t="s">
        <v>2646</v>
      </c>
      <c r="D330" s="63" t="s">
        <v>2698</v>
      </c>
      <c r="E330" s="63" t="s">
        <v>2699</v>
      </c>
      <c r="F330" s="63" t="s">
        <v>2649</v>
      </c>
      <c r="G330" s="63" t="s">
        <v>2650</v>
      </c>
      <c r="H330" s="63" t="s">
        <v>2651</v>
      </c>
      <c r="I330" s="63" t="s">
        <v>544</v>
      </c>
      <c r="K330" s="63" t="s">
        <v>696</v>
      </c>
      <c r="L330" s="63" t="s">
        <v>255</v>
      </c>
      <c r="M330" s="63" t="s">
        <v>2700</v>
      </c>
      <c r="N330" s="63" t="s">
        <v>2653</v>
      </c>
      <c r="O330" s="63" t="s">
        <v>2654</v>
      </c>
      <c r="P330" s="63" t="s">
        <v>700</v>
      </c>
      <c r="Q330" s="63" t="s">
        <v>701</v>
      </c>
    </row>
    <row r="331" spans="1:17">
      <c r="A331" s="63" t="s">
        <v>2644</v>
      </c>
      <c r="B331" s="63" t="s">
        <v>2713</v>
      </c>
      <c r="C331" s="63" t="s">
        <v>2646</v>
      </c>
      <c r="D331" s="63" t="s">
        <v>2702</v>
      </c>
      <c r="E331" s="63" t="s">
        <v>2703</v>
      </c>
      <c r="F331" s="63" t="s">
        <v>2649</v>
      </c>
      <c r="G331" s="63" t="s">
        <v>2650</v>
      </c>
      <c r="H331" s="63" t="s">
        <v>2651</v>
      </c>
      <c r="I331" s="63" t="s">
        <v>544</v>
      </c>
      <c r="K331" s="63" t="s">
        <v>696</v>
      </c>
      <c r="L331" s="63" t="s">
        <v>255</v>
      </c>
      <c r="M331" s="63" t="s">
        <v>2704</v>
      </c>
      <c r="N331" s="63" t="s">
        <v>2653</v>
      </c>
      <c r="O331" s="63" t="s">
        <v>2654</v>
      </c>
      <c r="P331" s="63" t="s">
        <v>700</v>
      </c>
      <c r="Q331" s="63" t="s">
        <v>701</v>
      </c>
    </row>
    <row r="332" spans="1:17">
      <c r="A332" s="63" t="s">
        <v>2644</v>
      </c>
      <c r="B332" s="63" t="s">
        <v>2717</v>
      </c>
      <c r="C332" s="63" t="s">
        <v>2646</v>
      </c>
      <c r="D332" s="63" t="s">
        <v>2706</v>
      </c>
      <c r="E332" s="63" t="s">
        <v>2707</v>
      </c>
      <c r="F332" s="63" t="s">
        <v>2649</v>
      </c>
      <c r="G332" s="63" t="s">
        <v>2650</v>
      </c>
      <c r="H332" s="63" t="s">
        <v>2651</v>
      </c>
      <c r="I332" s="63" t="s">
        <v>544</v>
      </c>
      <c r="K332" s="63" t="s">
        <v>696</v>
      </c>
      <c r="L332" s="63" t="s">
        <v>255</v>
      </c>
      <c r="M332" s="63" t="s">
        <v>2708</v>
      </c>
      <c r="N332" s="63" t="s">
        <v>2653</v>
      </c>
      <c r="O332" s="63" t="s">
        <v>2654</v>
      </c>
      <c r="P332" s="63" t="s">
        <v>700</v>
      </c>
      <c r="Q332" s="63" t="s">
        <v>701</v>
      </c>
    </row>
    <row r="333" spans="1:17">
      <c r="A333" s="63" t="s">
        <v>2644</v>
      </c>
      <c r="B333" s="63" t="s">
        <v>2720</v>
      </c>
      <c r="C333" s="63" t="s">
        <v>2646</v>
      </c>
      <c r="D333" s="63" t="s">
        <v>2710</v>
      </c>
      <c r="E333" s="63" t="s">
        <v>2711</v>
      </c>
      <c r="F333" s="63" t="s">
        <v>2649</v>
      </c>
      <c r="G333" s="63" t="s">
        <v>2650</v>
      </c>
      <c r="H333" s="63" t="s">
        <v>2651</v>
      </c>
      <c r="I333" s="63" t="s">
        <v>544</v>
      </c>
      <c r="K333" s="63" t="s">
        <v>696</v>
      </c>
      <c r="L333" s="63" t="s">
        <v>255</v>
      </c>
      <c r="M333" s="63" t="s">
        <v>2712</v>
      </c>
      <c r="N333" s="63" t="s">
        <v>2653</v>
      </c>
      <c r="O333" s="63" t="s">
        <v>2654</v>
      </c>
      <c r="P333" s="63" t="s">
        <v>700</v>
      </c>
      <c r="Q333" s="63" t="s">
        <v>701</v>
      </c>
    </row>
    <row r="334" spans="1:17">
      <c r="A334" s="63" t="s">
        <v>2644</v>
      </c>
      <c r="B334" s="63" t="s">
        <v>2725</v>
      </c>
      <c r="C334" s="63" t="s">
        <v>2646</v>
      </c>
      <c r="D334" s="63" t="s">
        <v>2714</v>
      </c>
      <c r="E334" s="63" t="s">
        <v>2715</v>
      </c>
      <c r="F334" s="63" t="s">
        <v>2649</v>
      </c>
      <c r="G334" s="63" t="s">
        <v>2650</v>
      </c>
      <c r="H334" s="63" t="s">
        <v>2651</v>
      </c>
      <c r="I334" s="63" t="s">
        <v>544</v>
      </c>
      <c r="K334" s="63" t="s">
        <v>696</v>
      </c>
      <c r="L334" s="63" t="s">
        <v>255</v>
      </c>
      <c r="M334" s="63" t="s">
        <v>2716</v>
      </c>
      <c r="N334" s="63" t="s">
        <v>2653</v>
      </c>
      <c r="O334" s="63" t="s">
        <v>2654</v>
      </c>
      <c r="P334" s="63" t="s">
        <v>700</v>
      </c>
      <c r="Q334" s="63" t="s">
        <v>701</v>
      </c>
    </row>
    <row r="335" spans="1:17">
      <c r="A335" s="63" t="s">
        <v>2644</v>
      </c>
      <c r="B335" s="63" t="s">
        <v>2736</v>
      </c>
      <c r="C335" s="63" t="s">
        <v>2646</v>
      </c>
      <c r="D335" s="63" t="s">
        <v>2283</v>
      </c>
      <c r="E335" s="63" t="s">
        <v>2718</v>
      </c>
      <c r="F335" s="63" t="s">
        <v>2649</v>
      </c>
      <c r="G335" s="63" t="s">
        <v>2650</v>
      </c>
      <c r="H335" s="63" t="s">
        <v>2651</v>
      </c>
      <c r="I335" s="63" t="s">
        <v>544</v>
      </c>
      <c r="K335" s="63" t="s">
        <v>696</v>
      </c>
      <c r="L335" s="63" t="s">
        <v>255</v>
      </c>
      <c r="M335" s="63" t="s">
        <v>2719</v>
      </c>
      <c r="N335" s="63" t="s">
        <v>2653</v>
      </c>
      <c r="O335" s="63" t="s">
        <v>2654</v>
      </c>
      <c r="P335" s="63" t="s">
        <v>700</v>
      </c>
      <c r="Q335" s="63" t="s">
        <v>701</v>
      </c>
    </row>
    <row r="336" spans="1:17">
      <c r="A336" s="63" t="s">
        <v>2644</v>
      </c>
      <c r="B336" s="63" t="s">
        <v>2744</v>
      </c>
      <c r="C336" s="63" t="s">
        <v>2646</v>
      </c>
      <c r="D336" s="63" t="s">
        <v>2721</v>
      </c>
      <c r="E336" s="63" t="s">
        <v>2722</v>
      </c>
      <c r="F336" s="63" t="s">
        <v>2649</v>
      </c>
      <c r="G336" s="63" t="s">
        <v>2650</v>
      </c>
      <c r="H336" s="63" t="s">
        <v>2651</v>
      </c>
      <c r="I336" s="63" t="s">
        <v>544</v>
      </c>
      <c r="K336" s="63" t="s">
        <v>696</v>
      </c>
      <c r="L336" s="63" t="s">
        <v>255</v>
      </c>
      <c r="M336" s="63" t="s">
        <v>2723</v>
      </c>
      <c r="N336" s="63" t="s">
        <v>2653</v>
      </c>
      <c r="O336" s="63" t="s">
        <v>2654</v>
      </c>
      <c r="P336" s="63" t="s">
        <v>700</v>
      </c>
      <c r="Q336" s="63" t="s">
        <v>701</v>
      </c>
    </row>
    <row r="337" spans="1:17">
      <c r="A337" s="63" t="s">
        <v>2724</v>
      </c>
      <c r="B337" s="63" t="s">
        <v>2752</v>
      </c>
      <c r="C337" s="63" t="s">
        <v>2726</v>
      </c>
      <c r="D337" s="63" t="s">
        <v>2727</v>
      </c>
      <c r="E337" s="63" t="s">
        <v>2728</v>
      </c>
      <c r="F337" s="63" t="s">
        <v>2729</v>
      </c>
      <c r="G337" s="63" t="s">
        <v>2730</v>
      </c>
      <c r="H337" s="63" t="s">
        <v>2731</v>
      </c>
      <c r="I337" s="63" t="s">
        <v>544</v>
      </c>
      <c r="K337" s="63" t="s">
        <v>696</v>
      </c>
      <c r="L337" s="63" t="s">
        <v>256</v>
      </c>
      <c r="M337" s="63" t="s">
        <v>2732</v>
      </c>
      <c r="N337" s="63" t="s">
        <v>2733</v>
      </c>
      <c r="O337" s="63" t="s">
        <v>2734</v>
      </c>
      <c r="P337" s="63" t="s">
        <v>700</v>
      </c>
      <c r="Q337" s="63" t="s">
        <v>701</v>
      </c>
    </row>
    <row r="338" spans="1:17">
      <c r="A338" s="63" t="s">
        <v>2735</v>
      </c>
      <c r="B338" s="63" t="s">
        <v>2760</v>
      </c>
      <c r="C338" s="63" t="s">
        <v>2726</v>
      </c>
      <c r="D338" s="63" t="s">
        <v>2737</v>
      </c>
      <c r="E338" s="63" t="s">
        <v>2738</v>
      </c>
      <c r="F338" s="63" t="s">
        <v>2739</v>
      </c>
      <c r="G338" s="63" t="s">
        <v>2730</v>
      </c>
      <c r="H338" s="63" t="s">
        <v>2740</v>
      </c>
      <c r="I338" s="63" t="s">
        <v>544</v>
      </c>
      <c r="K338" s="63" t="s">
        <v>696</v>
      </c>
      <c r="L338" s="63" t="s">
        <v>256</v>
      </c>
      <c r="M338" s="63" t="s">
        <v>2741</v>
      </c>
      <c r="N338" s="63" t="s">
        <v>2742</v>
      </c>
      <c r="O338" s="63" t="s">
        <v>2734</v>
      </c>
      <c r="P338" s="63" t="s">
        <v>700</v>
      </c>
      <c r="Q338" s="63" t="s">
        <v>701</v>
      </c>
    </row>
    <row r="339" spans="1:17">
      <c r="A339" s="63" t="s">
        <v>2743</v>
      </c>
      <c r="B339" s="63" t="s">
        <v>2764</v>
      </c>
      <c r="C339" s="63" t="s">
        <v>2726</v>
      </c>
      <c r="D339" s="63" t="s">
        <v>2745</v>
      </c>
      <c r="E339" s="63" t="s">
        <v>2746</v>
      </c>
      <c r="F339" s="63" t="s">
        <v>2747</v>
      </c>
      <c r="G339" s="63" t="s">
        <v>2730</v>
      </c>
      <c r="H339" s="63" t="s">
        <v>2748</v>
      </c>
      <c r="I339" s="63" t="s">
        <v>544</v>
      </c>
      <c r="K339" s="63" t="s">
        <v>696</v>
      </c>
      <c r="L339" s="63" t="s">
        <v>256</v>
      </c>
      <c r="M339" s="63" t="s">
        <v>2749</v>
      </c>
      <c r="N339" s="63" t="s">
        <v>2750</v>
      </c>
      <c r="O339" s="63" t="s">
        <v>2734</v>
      </c>
      <c r="P339" s="63" t="s">
        <v>700</v>
      </c>
      <c r="Q339" s="63" t="s">
        <v>701</v>
      </c>
    </row>
    <row r="340" spans="1:17">
      <c r="A340" s="63" t="s">
        <v>5094</v>
      </c>
      <c r="B340" s="63" t="s">
        <v>2768</v>
      </c>
      <c r="C340" s="63" t="s">
        <v>2726</v>
      </c>
      <c r="D340" s="63" t="s">
        <v>4216</v>
      </c>
      <c r="E340" s="63" t="s">
        <v>4217</v>
      </c>
      <c r="F340" s="63" t="s">
        <v>5095</v>
      </c>
      <c r="G340" s="63" t="s">
        <v>2730</v>
      </c>
      <c r="H340" s="63" t="s">
        <v>5096</v>
      </c>
      <c r="I340" s="63" t="s">
        <v>544</v>
      </c>
      <c r="K340" s="63" t="s">
        <v>696</v>
      </c>
      <c r="L340" s="63" t="s">
        <v>255</v>
      </c>
      <c r="M340" s="63" t="s">
        <v>5097</v>
      </c>
      <c r="N340" s="63" t="s">
        <v>5098</v>
      </c>
      <c r="O340" s="63" t="s">
        <v>2734</v>
      </c>
      <c r="P340" s="63" t="s">
        <v>700</v>
      </c>
      <c r="Q340" s="63" t="s">
        <v>701</v>
      </c>
    </row>
    <row r="341" spans="1:17">
      <c r="A341" s="63" t="s">
        <v>2751</v>
      </c>
      <c r="B341" s="63" t="s">
        <v>2773</v>
      </c>
      <c r="C341" s="63" t="s">
        <v>2726</v>
      </c>
      <c r="D341" s="63" t="s">
        <v>2753</v>
      </c>
      <c r="E341" s="63" t="s">
        <v>2754</v>
      </c>
      <c r="F341" s="63" t="s">
        <v>2755</v>
      </c>
      <c r="G341" s="63" t="s">
        <v>2730</v>
      </c>
      <c r="H341" s="63" t="s">
        <v>2756</v>
      </c>
      <c r="I341" s="63" t="s">
        <v>544</v>
      </c>
      <c r="K341" s="63" t="s">
        <v>696</v>
      </c>
      <c r="L341" s="63" t="s">
        <v>256</v>
      </c>
      <c r="M341" s="63" t="s">
        <v>2757</v>
      </c>
      <c r="N341" s="63" t="s">
        <v>2758</v>
      </c>
      <c r="O341" s="63" t="s">
        <v>2734</v>
      </c>
      <c r="P341" s="63" t="s">
        <v>700</v>
      </c>
      <c r="Q341" s="63" t="s">
        <v>701</v>
      </c>
    </row>
    <row r="342" spans="1:17">
      <c r="A342" s="63" t="s">
        <v>2759</v>
      </c>
      <c r="B342" s="63" t="s">
        <v>2780</v>
      </c>
      <c r="C342" s="63" t="s">
        <v>2726</v>
      </c>
      <c r="D342" s="63" t="s">
        <v>2753</v>
      </c>
      <c r="E342" s="63" t="s">
        <v>2754</v>
      </c>
      <c r="F342" s="63" t="s">
        <v>2761</v>
      </c>
      <c r="G342" s="63" t="s">
        <v>2730</v>
      </c>
      <c r="H342" s="63" t="s">
        <v>2762</v>
      </c>
      <c r="I342" s="63" t="s">
        <v>544</v>
      </c>
      <c r="K342" s="63" t="s">
        <v>696</v>
      </c>
      <c r="L342" s="63" t="s">
        <v>256</v>
      </c>
      <c r="M342" s="63" t="s">
        <v>2757</v>
      </c>
      <c r="N342" s="63" t="s">
        <v>2763</v>
      </c>
      <c r="O342" s="63" t="s">
        <v>2734</v>
      </c>
      <c r="P342" s="63" t="s">
        <v>700</v>
      </c>
      <c r="Q342" s="63" t="s">
        <v>701</v>
      </c>
    </row>
    <row r="343" spans="1:17">
      <c r="A343" s="63" t="s">
        <v>2751</v>
      </c>
      <c r="B343" s="63" t="s">
        <v>2782</v>
      </c>
      <c r="C343" s="63" t="s">
        <v>2726</v>
      </c>
      <c r="D343" s="63" t="s">
        <v>2765</v>
      </c>
      <c r="E343" s="63" t="s">
        <v>2766</v>
      </c>
      <c r="F343" s="63" t="s">
        <v>2755</v>
      </c>
      <c r="G343" s="63" t="s">
        <v>2730</v>
      </c>
      <c r="H343" s="63" t="s">
        <v>2756</v>
      </c>
      <c r="I343" s="63" t="s">
        <v>544</v>
      </c>
      <c r="K343" s="63" t="s">
        <v>696</v>
      </c>
      <c r="L343" s="63" t="s">
        <v>256</v>
      </c>
      <c r="M343" s="63" t="s">
        <v>2767</v>
      </c>
      <c r="N343" s="63" t="s">
        <v>2758</v>
      </c>
      <c r="O343" s="63" t="s">
        <v>2734</v>
      </c>
      <c r="P343" s="63" t="s">
        <v>700</v>
      </c>
      <c r="Q343" s="63" t="s">
        <v>701</v>
      </c>
    </row>
    <row r="344" spans="1:17">
      <c r="A344" s="63" t="s">
        <v>2751</v>
      </c>
      <c r="B344" s="63" t="s">
        <v>2787</v>
      </c>
      <c r="C344" s="63" t="s">
        <v>2726</v>
      </c>
      <c r="D344" s="63" t="s">
        <v>2769</v>
      </c>
      <c r="E344" s="63" t="s">
        <v>2770</v>
      </c>
      <c r="F344" s="63" t="s">
        <v>2755</v>
      </c>
      <c r="G344" s="63" t="s">
        <v>2730</v>
      </c>
      <c r="H344" s="63" t="s">
        <v>2756</v>
      </c>
      <c r="I344" s="63" t="s">
        <v>544</v>
      </c>
      <c r="K344" s="63" t="s">
        <v>696</v>
      </c>
      <c r="L344" s="63" t="s">
        <v>256</v>
      </c>
      <c r="M344" s="63" t="s">
        <v>2771</v>
      </c>
      <c r="N344" s="63" t="s">
        <v>2758</v>
      </c>
      <c r="O344" s="63" t="s">
        <v>2734</v>
      </c>
      <c r="P344" s="63" t="s">
        <v>700</v>
      </c>
      <c r="Q344" s="63" t="s">
        <v>701</v>
      </c>
    </row>
    <row r="345" spans="1:17">
      <c r="A345" s="63" t="s">
        <v>2772</v>
      </c>
      <c r="B345" s="63" t="s">
        <v>2796</v>
      </c>
      <c r="C345" s="63" t="s">
        <v>2726</v>
      </c>
      <c r="D345" s="63" t="s">
        <v>2774</v>
      </c>
      <c r="E345" s="63" t="s">
        <v>2775</v>
      </c>
      <c r="F345" s="63" t="s">
        <v>2776</v>
      </c>
      <c r="G345" s="63" t="s">
        <v>2730</v>
      </c>
      <c r="H345" s="63" t="s">
        <v>2777</v>
      </c>
      <c r="I345" s="63" t="s">
        <v>544</v>
      </c>
      <c r="K345" s="63" t="s">
        <v>696</v>
      </c>
      <c r="L345" s="63" t="s">
        <v>256</v>
      </c>
      <c r="M345" s="63" t="s">
        <v>2778</v>
      </c>
      <c r="N345" s="63" t="s">
        <v>2779</v>
      </c>
      <c r="O345" s="63" t="s">
        <v>2734</v>
      </c>
      <c r="P345" s="63" t="s">
        <v>700</v>
      </c>
      <c r="Q345" s="63" t="s">
        <v>701</v>
      </c>
    </row>
    <row r="346" spans="1:17">
      <c r="A346" s="63" t="s">
        <v>2751</v>
      </c>
      <c r="B346" s="63" t="s">
        <v>2804</v>
      </c>
      <c r="C346" s="63" t="s">
        <v>2726</v>
      </c>
      <c r="D346" s="63" t="s">
        <v>2774</v>
      </c>
      <c r="E346" s="63" t="s">
        <v>2775</v>
      </c>
      <c r="F346" s="63" t="s">
        <v>2755</v>
      </c>
      <c r="G346" s="63" t="s">
        <v>2730</v>
      </c>
      <c r="H346" s="63" t="s">
        <v>2756</v>
      </c>
      <c r="I346" s="63" t="s">
        <v>544</v>
      </c>
      <c r="K346" s="63" t="s">
        <v>696</v>
      </c>
      <c r="L346" s="63" t="s">
        <v>256</v>
      </c>
      <c r="M346" s="63" t="s">
        <v>2778</v>
      </c>
      <c r="N346" s="63" t="s">
        <v>2758</v>
      </c>
      <c r="O346" s="63" t="s">
        <v>2734</v>
      </c>
      <c r="P346" s="63" t="s">
        <v>700</v>
      </c>
      <c r="Q346" s="63" t="s">
        <v>701</v>
      </c>
    </row>
    <row r="347" spans="1:17">
      <c r="A347" s="63" t="s">
        <v>2781</v>
      </c>
      <c r="B347" s="63" t="s">
        <v>2809</v>
      </c>
      <c r="C347" s="63" t="s">
        <v>2726</v>
      </c>
      <c r="D347" s="63" t="s">
        <v>2774</v>
      </c>
      <c r="E347" s="63" t="s">
        <v>2775</v>
      </c>
      <c r="F347" s="63" t="s">
        <v>2783</v>
      </c>
      <c r="G347" s="63" t="s">
        <v>1283</v>
      </c>
      <c r="H347" s="63" t="s">
        <v>2784</v>
      </c>
      <c r="I347" s="63" t="s">
        <v>544</v>
      </c>
      <c r="K347" s="63" t="s">
        <v>696</v>
      </c>
      <c r="L347" s="63" t="s">
        <v>256</v>
      </c>
      <c r="M347" s="63" t="s">
        <v>2778</v>
      </c>
      <c r="N347" s="63" t="s">
        <v>2785</v>
      </c>
      <c r="O347" s="63" t="s">
        <v>1286</v>
      </c>
      <c r="P347" s="63" t="s">
        <v>700</v>
      </c>
      <c r="Q347" s="63" t="s">
        <v>701</v>
      </c>
    </row>
    <row r="348" spans="1:17">
      <c r="A348" s="63" t="s">
        <v>2786</v>
      </c>
      <c r="B348" s="63" t="s">
        <v>2817</v>
      </c>
      <c r="C348" s="63" t="s">
        <v>2788</v>
      </c>
      <c r="D348" s="63" t="s">
        <v>2789</v>
      </c>
      <c r="E348" s="63" t="s">
        <v>2790</v>
      </c>
      <c r="F348" s="63" t="s">
        <v>2791</v>
      </c>
      <c r="G348" s="63" t="s">
        <v>2251</v>
      </c>
      <c r="H348" s="63" t="s">
        <v>2792</v>
      </c>
      <c r="I348" s="63" t="s">
        <v>544</v>
      </c>
      <c r="K348" s="63" t="s">
        <v>696</v>
      </c>
      <c r="L348" s="63" t="s">
        <v>255</v>
      </c>
      <c r="M348" s="63" t="s">
        <v>2793</v>
      </c>
      <c r="N348" s="63" t="s">
        <v>2794</v>
      </c>
      <c r="O348" s="63" t="s">
        <v>2254</v>
      </c>
      <c r="P348" s="63" t="s">
        <v>700</v>
      </c>
      <c r="Q348" s="63" t="s">
        <v>701</v>
      </c>
    </row>
    <row r="349" spans="1:17">
      <c r="A349" s="63" t="s">
        <v>2795</v>
      </c>
      <c r="B349" s="63" t="s">
        <v>2822</v>
      </c>
      <c r="C349" s="63" t="s">
        <v>2788</v>
      </c>
      <c r="D349" s="63" t="s">
        <v>2797</v>
      </c>
      <c r="E349" s="63" t="s">
        <v>2798</v>
      </c>
      <c r="F349" s="63" t="s">
        <v>2799</v>
      </c>
      <c r="G349" s="63" t="s">
        <v>2251</v>
      </c>
      <c r="H349" s="63" t="s">
        <v>2800</v>
      </c>
      <c r="I349" s="63" t="s">
        <v>544</v>
      </c>
      <c r="K349" s="63" t="s">
        <v>696</v>
      </c>
      <c r="L349" s="63" t="s">
        <v>255</v>
      </c>
      <c r="M349" s="63" t="s">
        <v>2801</v>
      </c>
      <c r="N349" s="63" t="s">
        <v>2802</v>
      </c>
      <c r="O349" s="63" t="s">
        <v>2254</v>
      </c>
      <c r="P349" s="63" t="s">
        <v>700</v>
      </c>
      <c r="Q349" s="63" t="s">
        <v>701</v>
      </c>
    </row>
    <row r="350" spans="1:17">
      <c r="A350" s="63" t="s">
        <v>2803</v>
      </c>
      <c r="B350" s="63" t="s">
        <v>2827</v>
      </c>
      <c r="C350" s="63" t="s">
        <v>2788</v>
      </c>
      <c r="D350" s="63" t="s">
        <v>2797</v>
      </c>
      <c r="E350" s="63" t="s">
        <v>2798</v>
      </c>
      <c r="F350" s="63" t="s">
        <v>2805</v>
      </c>
      <c r="G350" s="63" t="s">
        <v>1269</v>
      </c>
      <c r="H350" s="63" t="s">
        <v>2806</v>
      </c>
      <c r="I350" s="63" t="s">
        <v>544</v>
      </c>
      <c r="K350" s="63" t="s">
        <v>696</v>
      </c>
      <c r="L350" s="63" t="s">
        <v>255</v>
      </c>
      <c r="M350" s="63" t="s">
        <v>2801</v>
      </c>
      <c r="N350" s="63" t="s">
        <v>2807</v>
      </c>
      <c r="O350" s="63" t="s">
        <v>1272</v>
      </c>
      <c r="P350" s="63" t="s">
        <v>700</v>
      </c>
      <c r="Q350" s="63" t="s">
        <v>701</v>
      </c>
    </row>
    <row r="351" spans="1:17">
      <c r="A351" s="63" t="s">
        <v>2808</v>
      </c>
      <c r="B351" s="63" t="s">
        <v>2834</v>
      </c>
      <c r="C351" s="63" t="s">
        <v>2788</v>
      </c>
      <c r="D351" s="63" t="s">
        <v>2810</v>
      </c>
      <c r="E351" s="63" t="s">
        <v>2811</v>
      </c>
      <c r="F351" s="63" t="s">
        <v>2812</v>
      </c>
      <c r="G351" s="63" t="s">
        <v>2251</v>
      </c>
      <c r="H351" s="63" t="s">
        <v>2813</v>
      </c>
      <c r="I351" s="63" t="s">
        <v>544</v>
      </c>
      <c r="K351" s="63" t="s">
        <v>696</v>
      </c>
      <c r="L351" s="63" t="s">
        <v>255</v>
      </c>
      <c r="M351" s="63" t="s">
        <v>2814</v>
      </c>
      <c r="N351" s="63" t="s">
        <v>2815</v>
      </c>
      <c r="O351" s="63" t="s">
        <v>2254</v>
      </c>
      <c r="P351" s="63" t="s">
        <v>700</v>
      </c>
      <c r="Q351" s="63" t="s">
        <v>701</v>
      </c>
    </row>
    <row r="352" spans="1:17">
      <c r="A352" s="63" t="s">
        <v>2816</v>
      </c>
      <c r="B352" s="63" t="s">
        <v>2839</v>
      </c>
      <c r="C352" s="63" t="s">
        <v>2788</v>
      </c>
      <c r="D352" s="63" t="s">
        <v>2810</v>
      </c>
      <c r="E352" s="63" t="s">
        <v>2811</v>
      </c>
      <c r="F352" s="63" t="s">
        <v>2818</v>
      </c>
      <c r="G352" s="63" t="s">
        <v>2251</v>
      </c>
      <c r="H352" s="63" t="s">
        <v>2819</v>
      </c>
      <c r="I352" s="63" t="s">
        <v>544</v>
      </c>
      <c r="K352" s="63" t="s">
        <v>696</v>
      </c>
      <c r="L352" s="63" t="s">
        <v>255</v>
      </c>
      <c r="M352" s="63" t="s">
        <v>2814</v>
      </c>
      <c r="N352" s="63" t="s">
        <v>2820</v>
      </c>
      <c r="O352" s="63" t="s">
        <v>2254</v>
      </c>
      <c r="P352" s="63" t="s">
        <v>700</v>
      </c>
      <c r="Q352" s="63" t="s">
        <v>701</v>
      </c>
    </row>
    <row r="353" spans="1:17">
      <c r="A353" s="63" t="s">
        <v>2821</v>
      </c>
      <c r="B353" s="63" t="s">
        <v>2844</v>
      </c>
      <c r="C353" s="63" t="s">
        <v>2788</v>
      </c>
      <c r="D353" s="63" t="s">
        <v>2810</v>
      </c>
      <c r="E353" s="63" t="s">
        <v>2811</v>
      </c>
      <c r="F353" s="63" t="s">
        <v>2823</v>
      </c>
      <c r="G353" s="63" t="s">
        <v>2251</v>
      </c>
      <c r="H353" s="63" t="s">
        <v>2824</v>
      </c>
      <c r="I353" s="63" t="s">
        <v>544</v>
      </c>
      <c r="K353" s="63" t="s">
        <v>696</v>
      </c>
      <c r="L353" s="63" t="s">
        <v>255</v>
      </c>
      <c r="M353" s="63" t="s">
        <v>2814</v>
      </c>
      <c r="N353" s="63" t="s">
        <v>2825</v>
      </c>
      <c r="O353" s="63" t="s">
        <v>2254</v>
      </c>
      <c r="P353" s="63" t="s">
        <v>700</v>
      </c>
      <c r="Q353" s="63" t="s">
        <v>701</v>
      </c>
    </row>
    <row r="354" spans="1:17">
      <c r="A354" s="63" t="s">
        <v>2826</v>
      </c>
      <c r="B354" s="63" t="s">
        <v>2852</v>
      </c>
      <c r="C354" s="63" t="s">
        <v>2788</v>
      </c>
      <c r="D354" s="63" t="s">
        <v>2828</v>
      </c>
      <c r="E354" s="63" t="s">
        <v>2829</v>
      </c>
      <c r="F354" s="63" t="s">
        <v>2830</v>
      </c>
      <c r="G354" s="63" t="s">
        <v>2251</v>
      </c>
      <c r="H354" s="63" t="s">
        <v>2831</v>
      </c>
      <c r="I354" s="63" t="s">
        <v>544</v>
      </c>
      <c r="K354" s="63" t="s">
        <v>696</v>
      </c>
      <c r="L354" s="63" t="s">
        <v>255</v>
      </c>
      <c r="M354" s="63" t="s">
        <v>2832</v>
      </c>
      <c r="N354" s="63" t="s">
        <v>2833</v>
      </c>
      <c r="O354" s="63" t="s">
        <v>2254</v>
      </c>
      <c r="P354" s="63" t="s">
        <v>700</v>
      </c>
      <c r="Q354" s="63" t="s">
        <v>701</v>
      </c>
    </row>
    <row r="355" spans="1:17">
      <c r="A355" s="63" t="s">
        <v>2795</v>
      </c>
      <c r="B355" s="63" t="s">
        <v>2857</v>
      </c>
      <c r="C355" s="63" t="s">
        <v>2788</v>
      </c>
      <c r="D355" s="63" t="s">
        <v>2835</v>
      </c>
      <c r="E355" s="63" t="s">
        <v>2836</v>
      </c>
      <c r="F355" s="63" t="s">
        <v>2799</v>
      </c>
      <c r="G355" s="63" t="s">
        <v>2251</v>
      </c>
      <c r="H355" s="63" t="s">
        <v>2800</v>
      </c>
      <c r="I355" s="63" t="s">
        <v>544</v>
      </c>
      <c r="K355" s="63" t="s">
        <v>696</v>
      </c>
      <c r="L355" s="63" t="s">
        <v>255</v>
      </c>
      <c r="M355" s="63" t="s">
        <v>2837</v>
      </c>
      <c r="N355" s="63" t="s">
        <v>2802</v>
      </c>
      <c r="O355" s="63" t="s">
        <v>2254</v>
      </c>
      <c r="P355" s="63" t="s">
        <v>700</v>
      </c>
      <c r="Q355" s="63" t="s">
        <v>701</v>
      </c>
    </row>
    <row r="356" spans="1:17">
      <c r="A356" s="63" t="s">
        <v>2838</v>
      </c>
      <c r="B356" s="63" t="s">
        <v>2861</v>
      </c>
      <c r="C356" s="63" t="s">
        <v>2788</v>
      </c>
      <c r="D356" s="63" t="s">
        <v>2835</v>
      </c>
      <c r="E356" s="63" t="s">
        <v>2836</v>
      </c>
      <c r="F356" s="63" t="s">
        <v>2840</v>
      </c>
      <c r="G356" s="63" t="s">
        <v>2251</v>
      </c>
      <c r="H356" s="63" t="s">
        <v>2841</v>
      </c>
      <c r="I356" s="63" t="s">
        <v>544</v>
      </c>
      <c r="K356" s="63" t="s">
        <v>696</v>
      </c>
      <c r="L356" s="63" t="s">
        <v>255</v>
      </c>
      <c r="M356" s="63" t="s">
        <v>2837</v>
      </c>
      <c r="N356" s="63" t="s">
        <v>2842</v>
      </c>
      <c r="O356" s="63" t="s">
        <v>2254</v>
      </c>
      <c r="P356" s="63" t="s">
        <v>700</v>
      </c>
      <c r="Q356" s="63" t="s">
        <v>701</v>
      </c>
    </row>
    <row r="357" spans="1:17">
      <c r="A357" s="63" t="s">
        <v>2843</v>
      </c>
      <c r="B357" s="63" t="s">
        <v>2863</v>
      </c>
      <c r="C357" s="63" t="s">
        <v>2788</v>
      </c>
      <c r="D357" s="63" t="s">
        <v>2845</v>
      </c>
      <c r="E357" s="63" t="s">
        <v>2846</v>
      </c>
      <c r="F357" s="63" t="s">
        <v>2847</v>
      </c>
      <c r="G357" s="63" t="s">
        <v>2251</v>
      </c>
      <c r="H357" s="63" t="s">
        <v>2848</v>
      </c>
      <c r="I357" s="63" t="s">
        <v>544</v>
      </c>
      <c r="K357" s="63" t="s">
        <v>696</v>
      </c>
      <c r="L357" s="63" t="s">
        <v>255</v>
      </c>
      <c r="M357" s="63" t="s">
        <v>2849</v>
      </c>
      <c r="N357" s="63" t="s">
        <v>2850</v>
      </c>
      <c r="O357" s="63" t="s">
        <v>2254</v>
      </c>
      <c r="P357" s="63" t="s">
        <v>700</v>
      </c>
      <c r="Q357" s="63" t="s">
        <v>701</v>
      </c>
    </row>
    <row r="358" spans="1:17">
      <c r="A358" s="63" t="s">
        <v>2851</v>
      </c>
      <c r="B358" s="63" t="s">
        <v>2871</v>
      </c>
      <c r="C358" s="63" t="s">
        <v>2788</v>
      </c>
      <c r="D358" s="63" t="s">
        <v>2845</v>
      </c>
      <c r="E358" s="63" t="s">
        <v>2846</v>
      </c>
      <c r="F358" s="63" t="s">
        <v>2853</v>
      </c>
      <c r="G358" s="63" t="s">
        <v>2251</v>
      </c>
      <c r="H358" s="63" t="s">
        <v>2854</v>
      </c>
      <c r="I358" s="63" t="s">
        <v>544</v>
      </c>
      <c r="K358" s="63" t="s">
        <v>696</v>
      </c>
      <c r="L358" s="63" t="s">
        <v>255</v>
      </c>
      <c r="M358" s="63" t="s">
        <v>2849</v>
      </c>
      <c r="N358" s="63" t="s">
        <v>2855</v>
      </c>
      <c r="O358" s="63" t="s">
        <v>2254</v>
      </c>
      <c r="P358" s="63" t="s">
        <v>700</v>
      </c>
      <c r="Q358" s="63" t="s">
        <v>701</v>
      </c>
    </row>
    <row r="359" spans="1:17">
      <c r="A359" s="63" t="s">
        <v>2856</v>
      </c>
      <c r="B359" s="63" t="s">
        <v>2876</v>
      </c>
      <c r="C359" s="63" t="s">
        <v>2788</v>
      </c>
      <c r="D359" s="63" t="s">
        <v>2845</v>
      </c>
      <c r="E359" s="63" t="s">
        <v>2846</v>
      </c>
      <c r="F359" s="63" t="s">
        <v>2858</v>
      </c>
      <c r="G359" s="63" t="s">
        <v>2251</v>
      </c>
      <c r="H359" s="63" t="s">
        <v>2859</v>
      </c>
      <c r="I359" s="63" t="s">
        <v>544</v>
      </c>
      <c r="K359" s="63" t="s">
        <v>696</v>
      </c>
      <c r="L359" s="63" t="s">
        <v>255</v>
      </c>
      <c r="M359" s="63" t="s">
        <v>2849</v>
      </c>
      <c r="N359" s="63" t="s">
        <v>2860</v>
      </c>
      <c r="O359" s="63" t="s">
        <v>2254</v>
      </c>
      <c r="P359" s="63" t="s">
        <v>700</v>
      </c>
      <c r="Q359" s="63" t="s">
        <v>701</v>
      </c>
    </row>
    <row r="360" spans="1:17">
      <c r="A360" s="63" t="s">
        <v>1565</v>
      </c>
      <c r="B360" s="63" t="s">
        <v>2880</v>
      </c>
      <c r="C360" s="63" t="s">
        <v>2788</v>
      </c>
      <c r="D360" s="63" t="s">
        <v>2845</v>
      </c>
      <c r="E360" s="63" t="s">
        <v>2846</v>
      </c>
      <c r="F360" s="63" t="s">
        <v>1567</v>
      </c>
      <c r="G360" s="63" t="s">
        <v>1568</v>
      </c>
      <c r="H360" s="63" t="s">
        <v>1569</v>
      </c>
      <c r="I360" s="63" t="s">
        <v>544</v>
      </c>
      <c r="K360" s="63" t="s">
        <v>696</v>
      </c>
      <c r="L360" s="63" t="s">
        <v>255</v>
      </c>
      <c r="M360" s="63" t="s">
        <v>2849</v>
      </c>
      <c r="N360" s="63" t="s">
        <v>1570</v>
      </c>
      <c r="O360" s="63" t="s">
        <v>1571</v>
      </c>
      <c r="P360" s="63" t="s">
        <v>700</v>
      </c>
      <c r="Q360" s="63" t="s">
        <v>701</v>
      </c>
    </row>
    <row r="361" spans="1:17">
      <c r="A361" s="63" t="s">
        <v>2862</v>
      </c>
      <c r="B361" s="63" t="s">
        <v>2882</v>
      </c>
      <c r="C361" s="63" t="s">
        <v>2788</v>
      </c>
      <c r="D361" s="63" t="s">
        <v>2864</v>
      </c>
      <c r="E361" s="63" t="s">
        <v>2865</v>
      </c>
      <c r="F361" s="63" t="s">
        <v>2866</v>
      </c>
      <c r="G361" s="63" t="s">
        <v>2251</v>
      </c>
      <c r="H361" s="63" t="s">
        <v>2867</v>
      </c>
      <c r="I361" s="63" t="s">
        <v>544</v>
      </c>
      <c r="K361" s="63" t="s">
        <v>696</v>
      </c>
      <c r="L361" s="63" t="s">
        <v>255</v>
      </c>
      <c r="M361" s="63" t="s">
        <v>2868</v>
      </c>
      <c r="N361" s="63" t="s">
        <v>2869</v>
      </c>
      <c r="O361" s="63" t="s">
        <v>2254</v>
      </c>
      <c r="P361" s="63" t="s">
        <v>700</v>
      </c>
      <c r="Q361" s="63" t="s">
        <v>701</v>
      </c>
    </row>
    <row r="362" spans="1:17">
      <c r="A362" s="63" t="s">
        <v>2870</v>
      </c>
      <c r="B362" s="63" t="s">
        <v>2889</v>
      </c>
      <c r="C362" s="63" t="s">
        <v>2788</v>
      </c>
      <c r="D362" s="63" t="s">
        <v>2864</v>
      </c>
      <c r="E362" s="63" t="s">
        <v>2865</v>
      </c>
      <c r="F362" s="63" t="s">
        <v>2872</v>
      </c>
      <c r="G362" s="63" t="s">
        <v>2251</v>
      </c>
      <c r="H362" s="63" t="s">
        <v>2873</v>
      </c>
      <c r="I362" s="63" t="s">
        <v>544</v>
      </c>
      <c r="K362" s="63" t="s">
        <v>696</v>
      </c>
      <c r="L362" s="63" t="s">
        <v>255</v>
      </c>
      <c r="M362" s="63" t="s">
        <v>2868</v>
      </c>
      <c r="N362" s="63" t="s">
        <v>2874</v>
      </c>
      <c r="O362" s="63" t="s">
        <v>2254</v>
      </c>
      <c r="P362" s="63" t="s">
        <v>700</v>
      </c>
      <c r="Q362" s="63" t="s">
        <v>701</v>
      </c>
    </row>
    <row r="363" spans="1:17">
      <c r="A363" s="63" t="s">
        <v>2875</v>
      </c>
      <c r="B363" s="63" t="s">
        <v>2894</v>
      </c>
      <c r="C363" s="63" t="s">
        <v>2788</v>
      </c>
      <c r="D363" s="63" t="s">
        <v>2864</v>
      </c>
      <c r="E363" s="63" t="s">
        <v>2865</v>
      </c>
      <c r="F363" s="63" t="s">
        <v>2877</v>
      </c>
      <c r="G363" s="63" t="s">
        <v>2251</v>
      </c>
      <c r="H363" s="63" t="s">
        <v>2878</v>
      </c>
      <c r="I363" s="63" t="s">
        <v>544</v>
      </c>
      <c r="K363" s="63" t="s">
        <v>696</v>
      </c>
      <c r="L363" s="63" t="s">
        <v>255</v>
      </c>
      <c r="M363" s="63" t="s">
        <v>2868</v>
      </c>
      <c r="N363" s="63" t="s">
        <v>2879</v>
      </c>
      <c r="O363" s="63" t="s">
        <v>2254</v>
      </c>
      <c r="P363" s="63" t="s">
        <v>700</v>
      </c>
      <c r="Q363" s="63" t="s">
        <v>701</v>
      </c>
    </row>
    <row r="364" spans="1:17">
      <c r="A364" s="63" t="s">
        <v>709</v>
      </c>
      <c r="B364" s="63" t="s">
        <v>2898</v>
      </c>
      <c r="C364" s="63" t="s">
        <v>2788</v>
      </c>
      <c r="D364" s="63" t="s">
        <v>2864</v>
      </c>
      <c r="E364" s="63" t="s">
        <v>2865</v>
      </c>
      <c r="F364" s="63" t="s">
        <v>710</v>
      </c>
      <c r="G364" s="63" t="s">
        <v>711</v>
      </c>
      <c r="H364" s="63" t="s">
        <v>712</v>
      </c>
      <c r="I364" s="63" t="s">
        <v>544</v>
      </c>
      <c r="K364" s="63" t="s">
        <v>696</v>
      </c>
      <c r="L364" s="63" t="s">
        <v>255</v>
      </c>
      <c r="M364" s="63" t="s">
        <v>2868</v>
      </c>
      <c r="N364" s="63" t="s">
        <v>713</v>
      </c>
      <c r="O364" s="63" t="s">
        <v>714</v>
      </c>
      <c r="P364" s="63" t="s">
        <v>700</v>
      </c>
      <c r="Q364" s="63" t="s">
        <v>701</v>
      </c>
    </row>
    <row r="365" spans="1:17">
      <c r="A365" s="63" t="s">
        <v>2881</v>
      </c>
      <c r="B365" s="63" t="s">
        <v>2899</v>
      </c>
      <c r="C365" s="63" t="s">
        <v>2788</v>
      </c>
      <c r="D365" s="63" t="s">
        <v>2883</v>
      </c>
      <c r="E365" s="63" t="s">
        <v>2884</v>
      </c>
      <c r="F365" s="63" t="s">
        <v>2885</v>
      </c>
      <c r="G365" s="63" t="s">
        <v>2251</v>
      </c>
      <c r="H365" s="63" t="s">
        <v>2886</v>
      </c>
      <c r="I365" s="63" t="s">
        <v>544</v>
      </c>
      <c r="K365" s="63" t="s">
        <v>696</v>
      </c>
      <c r="L365" s="63" t="s">
        <v>255</v>
      </c>
      <c r="M365" s="63" t="s">
        <v>2887</v>
      </c>
      <c r="N365" s="63" t="s">
        <v>2888</v>
      </c>
      <c r="O365" s="63" t="s">
        <v>2254</v>
      </c>
      <c r="P365" s="63" t="s">
        <v>700</v>
      </c>
      <c r="Q365" s="63" t="s">
        <v>701</v>
      </c>
    </row>
    <row r="366" spans="1:17">
      <c r="A366" s="63" t="s">
        <v>780</v>
      </c>
      <c r="B366" s="63" t="s">
        <v>2904</v>
      </c>
      <c r="C366" s="63" t="s">
        <v>2788</v>
      </c>
      <c r="D366" s="63" t="s">
        <v>2890</v>
      </c>
      <c r="E366" s="63" t="s">
        <v>2891</v>
      </c>
      <c r="F366" s="63" t="s">
        <v>785</v>
      </c>
      <c r="G366" s="63" t="s">
        <v>786</v>
      </c>
      <c r="H366" s="63" t="s">
        <v>787</v>
      </c>
      <c r="I366" s="63" t="s">
        <v>546</v>
      </c>
      <c r="K366" s="63" t="s">
        <v>696</v>
      </c>
      <c r="L366" s="63" t="s">
        <v>255</v>
      </c>
      <c r="M366" s="63" t="s">
        <v>2892</v>
      </c>
      <c r="N366" s="63" t="s">
        <v>789</v>
      </c>
      <c r="O366" s="63" t="s">
        <v>790</v>
      </c>
      <c r="P366" s="63" t="s">
        <v>1157</v>
      </c>
      <c r="Q366" s="63" t="s">
        <v>701</v>
      </c>
    </row>
    <row r="367" spans="1:17">
      <c r="A367" s="63" t="s">
        <v>2893</v>
      </c>
      <c r="B367" s="63" t="s">
        <v>2913</v>
      </c>
      <c r="C367" s="63" t="s">
        <v>2788</v>
      </c>
      <c r="D367" s="63" t="s">
        <v>2890</v>
      </c>
      <c r="E367" s="63" t="s">
        <v>2891</v>
      </c>
      <c r="F367" s="63" t="s">
        <v>2895</v>
      </c>
      <c r="G367" s="63" t="s">
        <v>2251</v>
      </c>
      <c r="H367" s="63" t="s">
        <v>2896</v>
      </c>
      <c r="I367" s="63" t="s">
        <v>544</v>
      </c>
      <c r="K367" s="63" t="s">
        <v>696</v>
      </c>
      <c r="L367" s="63" t="s">
        <v>255</v>
      </c>
      <c r="M367" s="63" t="s">
        <v>2892</v>
      </c>
      <c r="N367" s="63" t="s">
        <v>2897</v>
      </c>
      <c r="O367" s="63" t="s">
        <v>2254</v>
      </c>
      <c r="P367" s="63" t="s">
        <v>700</v>
      </c>
      <c r="Q367" s="63" t="s">
        <v>701</v>
      </c>
    </row>
    <row r="368" spans="1:17">
      <c r="A368" s="63" t="s">
        <v>2795</v>
      </c>
      <c r="B368" s="63" t="s">
        <v>2920</v>
      </c>
      <c r="C368" s="63" t="s">
        <v>2788</v>
      </c>
      <c r="D368" s="63" t="s">
        <v>2890</v>
      </c>
      <c r="E368" s="63" t="s">
        <v>2891</v>
      </c>
      <c r="F368" s="63" t="s">
        <v>2799</v>
      </c>
      <c r="G368" s="63" t="s">
        <v>2251</v>
      </c>
      <c r="H368" s="63" t="s">
        <v>2800</v>
      </c>
      <c r="I368" s="63" t="s">
        <v>544</v>
      </c>
      <c r="K368" s="63" t="s">
        <v>696</v>
      </c>
      <c r="L368" s="63" t="s">
        <v>255</v>
      </c>
      <c r="M368" s="63" t="s">
        <v>2892</v>
      </c>
      <c r="N368" s="63" t="s">
        <v>2802</v>
      </c>
      <c r="O368" s="63" t="s">
        <v>2254</v>
      </c>
      <c r="P368" s="63" t="s">
        <v>700</v>
      </c>
      <c r="Q368" s="63" t="s">
        <v>701</v>
      </c>
    </row>
    <row r="369" spans="1:17">
      <c r="A369" s="63" t="s">
        <v>2795</v>
      </c>
      <c r="B369" s="63" t="s">
        <v>2927</v>
      </c>
      <c r="C369" s="63" t="s">
        <v>2788</v>
      </c>
      <c r="D369" s="63" t="s">
        <v>2900</v>
      </c>
      <c r="E369" s="63" t="s">
        <v>2901</v>
      </c>
      <c r="F369" s="63" t="s">
        <v>2799</v>
      </c>
      <c r="G369" s="63" t="s">
        <v>2251</v>
      </c>
      <c r="H369" s="63" t="s">
        <v>2800</v>
      </c>
      <c r="I369" s="63" t="s">
        <v>544</v>
      </c>
      <c r="K369" s="63" t="s">
        <v>696</v>
      </c>
      <c r="L369" s="63" t="s">
        <v>255</v>
      </c>
      <c r="M369" s="63" t="s">
        <v>2902</v>
      </c>
      <c r="N369" s="63" t="s">
        <v>2802</v>
      </c>
      <c r="O369" s="63" t="s">
        <v>2254</v>
      </c>
      <c r="P369" s="63" t="s">
        <v>700</v>
      </c>
      <c r="Q369" s="63" t="s">
        <v>701</v>
      </c>
    </row>
    <row r="370" spans="1:17">
      <c r="A370" s="63" t="s">
        <v>2903</v>
      </c>
      <c r="B370" s="63" t="s">
        <v>2935</v>
      </c>
      <c r="C370" s="63" t="s">
        <v>2905</v>
      </c>
      <c r="D370" s="63" t="s">
        <v>2906</v>
      </c>
      <c r="E370" s="63" t="s">
        <v>2907</v>
      </c>
      <c r="F370" s="63" t="s">
        <v>2908</v>
      </c>
      <c r="G370" s="63" t="s">
        <v>1318</v>
      </c>
      <c r="H370" s="63" t="s">
        <v>2909</v>
      </c>
      <c r="I370" s="63" t="s">
        <v>544</v>
      </c>
      <c r="K370" s="63" t="s">
        <v>696</v>
      </c>
      <c r="L370" s="63" t="s">
        <v>255</v>
      </c>
      <c r="M370" s="63" t="s">
        <v>2910</v>
      </c>
      <c r="N370" s="63" t="s">
        <v>2911</v>
      </c>
      <c r="O370" s="63" t="s">
        <v>1321</v>
      </c>
      <c r="P370" s="63" t="s">
        <v>700</v>
      </c>
      <c r="Q370" s="63" t="s">
        <v>701</v>
      </c>
    </row>
    <row r="371" spans="1:17">
      <c r="A371" s="63" t="s">
        <v>2912</v>
      </c>
      <c r="B371" s="63" t="s">
        <v>2940</v>
      </c>
      <c r="C371" s="63" t="s">
        <v>2905</v>
      </c>
      <c r="D371" s="63" t="s">
        <v>2647</v>
      </c>
      <c r="E371" s="63" t="s">
        <v>2914</v>
      </c>
      <c r="F371" s="63" t="s">
        <v>2915</v>
      </c>
      <c r="G371" s="63" t="s">
        <v>1318</v>
      </c>
      <c r="H371" s="63" t="s">
        <v>2916</v>
      </c>
      <c r="I371" s="63" t="s">
        <v>544</v>
      </c>
      <c r="K371" s="63" t="s">
        <v>696</v>
      </c>
      <c r="L371" s="63" t="s">
        <v>255</v>
      </c>
      <c r="M371" s="63" t="s">
        <v>2917</v>
      </c>
      <c r="N371" s="63" t="s">
        <v>2918</v>
      </c>
      <c r="O371" s="63" t="s">
        <v>1321</v>
      </c>
      <c r="P371" s="63" t="s">
        <v>700</v>
      </c>
      <c r="Q371" s="63" t="s">
        <v>701</v>
      </c>
    </row>
    <row r="372" spans="1:17">
      <c r="A372" s="63" t="s">
        <v>2919</v>
      </c>
      <c r="B372" s="63" t="s">
        <v>2945</v>
      </c>
      <c r="C372" s="63" t="s">
        <v>2905</v>
      </c>
      <c r="D372" s="63" t="s">
        <v>939</v>
      </c>
      <c r="E372" s="63" t="s">
        <v>2921</v>
      </c>
      <c r="F372" s="63" t="s">
        <v>2922</v>
      </c>
      <c r="G372" s="63" t="s">
        <v>1318</v>
      </c>
      <c r="H372" s="63" t="s">
        <v>2923</v>
      </c>
      <c r="I372" s="63" t="s">
        <v>544</v>
      </c>
      <c r="K372" s="63" t="s">
        <v>696</v>
      </c>
      <c r="L372" s="63" t="s">
        <v>255</v>
      </c>
      <c r="M372" s="63" t="s">
        <v>2924</v>
      </c>
      <c r="N372" s="63" t="s">
        <v>2925</v>
      </c>
      <c r="O372" s="63" t="s">
        <v>1321</v>
      </c>
      <c r="P372" s="63" t="s">
        <v>700</v>
      </c>
      <c r="Q372" s="63" t="s">
        <v>701</v>
      </c>
    </row>
    <row r="373" spans="1:17">
      <c r="A373" s="63" t="s">
        <v>2926</v>
      </c>
      <c r="B373" s="63" t="s">
        <v>2950</v>
      </c>
      <c r="C373" s="63" t="s">
        <v>2905</v>
      </c>
      <c r="D373" s="63" t="s">
        <v>2928</v>
      </c>
      <c r="E373" s="63" t="s">
        <v>2929</v>
      </c>
      <c r="F373" s="63" t="s">
        <v>2930</v>
      </c>
      <c r="G373" s="63" t="s">
        <v>1387</v>
      </c>
      <c r="H373" s="63" t="s">
        <v>2931</v>
      </c>
      <c r="I373" s="63" t="s">
        <v>544</v>
      </c>
      <c r="K373" s="63" t="s">
        <v>696</v>
      </c>
      <c r="L373" s="63" t="s">
        <v>255</v>
      </c>
      <c r="M373" s="63" t="s">
        <v>2932</v>
      </c>
      <c r="N373" s="63" t="s">
        <v>2933</v>
      </c>
      <c r="O373" s="63" t="s">
        <v>1390</v>
      </c>
      <c r="P373" s="63" t="s">
        <v>700</v>
      </c>
      <c r="Q373" s="63" t="s">
        <v>701</v>
      </c>
    </row>
    <row r="374" spans="1:17">
      <c r="A374" s="63" t="s">
        <v>2934</v>
      </c>
      <c r="B374" s="63" t="s">
        <v>2958</v>
      </c>
      <c r="C374" s="63" t="s">
        <v>2905</v>
      </c>
      <c r="D374" s="63" t="s">
        <v>2928</v>
      </c>
      <c r="E374" s="63" t="s">
        <v>2929</v>
      </c>
      <c r="F374" s="63" t="s">
        <v>2936</v>
      </c>
      <c r="G374" s="63" t="s">
        <v>1318</v>
      </c>
      <c r="H374" s="63" t="s">
        <v>2937</v>
      </c>
      <c r="I374" s="63" t="s">
        <v>544</v>
      </c>
      <c r="K374" s="63" t="s">
        <v>696</v>
      </c>
      <c r="L374" s="63" t="s">
        <v>255</v>
      </c>
      <c r="M374" s="63" t="s">
        <v>2932</v>
      </c>
      <c r="N374" s="63" t="s">
        <v>2938</v>
      </c>
      <c r="O374" s="63" t="s">
        <v>1321</v>
      </c>
      <c r="P374" s="63" t="s">
        <v>700</v>
      </c>
      <c r="Q374" s="63" t="s">
        <v>701</v>
      </c>
    </row>
    <row r="375" spans="1:17">
      <c r="A375" s="63" t="s">
        <v>2939</v>
      </c>
      <c r="B375" s="63" t="s">
        <v>2963</v>
      </c>
      <c r="C375" s="63" t="s">
        <v>2905</v>
      </c>
      <c r="D375" s="63" t="s">
        <v>2928</v>
      </c>
      <c r="E375" s="63" t="s">
        <v>2929</v>
      </c>
      <c r="F375" s="63" t="s">
        <v>2941</v>
      </c>
      <c r="G375" s="63" t="s">
        <v>1394</v>
      </c>
      <c r="H375" s="63" t="s">
        <v>2942</v>
      </c>
      <c r="I375" s="63" t="s">
        <v>544</v>
      </c>
      <c r="K375" s="63" t="s">
        <v>696</v>
      </c>
      <c r="L375" s="63" t="s">
        <v>255</v>
      </c>
      <c r="M375" s="63" t="s">
        <v>2932</v>
      </c>
      <c r="N375" s="63" t="s">
        <v>2943</v>
      </c>
      <c r="O375" s="63" t="s">
        <v>1397</v>
      </c>
      <c r="P375" s="63" t="s">
        <v>700</v>
      </c>
      <c r="Q375" s="63" t="s">
        <v>701</v>
      </c>
    </row>
    <row r="376" spans="1:17">
      <c r="A376" s="63" t="s">
        <v>2944</v>
      </c>
      <c r="B376" s="63" t="s">
        <v>2967</v>
      </c>
      <c r="C376" s="63" t="s">
        <v>2905</v>
      </c>
      <c r="D376" s="63" t="s">
        <v>2928</v>
      </c>
      <c r="E376" s="63" t="s">
        <v>2929</v>
      </c>
      <c r="F376" s="63" t="s">
        <v>2946</v>
      </c>
      <c r="G376" s="63" t="s">
        <v>1318</v>
      </c>
      <c r="H376" s="63" t="s">
        <v>2947</v>
      </c>
      <c r="I376" s="63" t="s">
        <v>544</v>
      </c>
      <c r="K376" s="63" t="s">
        <v>696</v>
      </c>
      <c r="L376" s="63" t="s">
        <v>255</v>
      </c>
      <c r="M376" s="63" t="s">
        <v>2932</v>
      </c>
      <c r="N376" s="63" t="s">
        <v>2948</v>
      </c>
      <c r="O376" s="63" t="s">
        <v>1321</v>
      </c>
      <c r="P376" s="63" t="s">
        <v>700</v>
      </c>
      <c r="Q376" s="63" t="s">
        <v>701</v>
      </c>
    </row>
    <row r="377" spans="1:17">
      <c r="A377" s="63" t="s">
        <v>4955</v>
      </c>
      <c r="B377" s="63" t="s">
        <v>2972</v>
      </c>
      <c r="C377" s="63" t="s">
        <v>2905</v>
      </c>
      <c r="D377" s="63" t="s">
        <v>2928</v>
      </c>
      <c r="E377" s="63" t="s">
        <v>2929</v>
      </c>
      <c r="F377" s="63" t="s">
        <v>4957</v>
      </c>
      <c r="G377" s="63" t="s">
        <v>1318</v>
      </c>
      <c r="H377" s="63" t="s">
        <v>4956</v>
      </c>
      <c r="I377" s="63" t="s">
        <v>544</v>
      </c>
      <c r="K377" s="63" t="s">
        <v>696</v>
      </c>
      <c r="L377" s="63" t="s">
        <v>255</v>
      </c>
      <c r="M377" s="63" t="s">
        <v>2932</v>
      </c>
      <c r="N377" s="63" t="s">
        <v>5099</v>
      </c>
      <c r="O377" s="63" t="s">
        <v>1321</v>
      </c>
      <c r="P377" s="63" t="s">
        <v>700</v>
      </c>
      <c r="Q377" s="63" t="s">
        <v>701</v>
      </c>
    </row>
    <row r="378" spans="1:17">
      <c r="A378" s="63" t="s">
        <v>2949</v>
      </c>
      <c r="B378" s="63" t="s">
        <v>2977</v>
      </c>
      <c r="C378" s="63" t="s">
        <v>2905</v>
      </c>
      <c r="D378" s="63" t="s">
        <v>2951</v>
      </c>
      <c r="E378" s="63" t="s">
        <v>2952</v>
      </c>
      <c r="F378" s="63" t="s">
        <v>2953</v>
      </c>
      <c r="G378" s="63" t="s">
        <v>1318</v>
      </c>
      <c r="H378" s="63" t="s">
        <v>2954</v>
      </c>
      <c r="I378" s="63" t="s">
        <v>544</v>
      </c>
      <c r="K378" s="63" t="s">
        <v>696</v>
      </c>
      <c r="L378" s="63" t="s">
        <v>255</v>
      </c>
      <c r="M378" s="63" t="s">
        <v>2955</v>
      </c>
      <c r="N378" s="63" t="s">
        <v>2956</v>
      </c>
      <c r="O378" s="63" t="s">
        <v>1321</v>
      </c>
      <c r="P378" s="63" t="s">
        <v>700</v>
      </c>
      <c r="Q378" s="63" t="s">
        <v>701</v>
      </c>
    </row>
    <row r="379" spans="1:17">
      <c r="A379" s="63" t="s">
        <v>2957</v>
      </c>
      <c r="B379" s="63" t="s">
        <v>2979</v>
      </c>
      <c r="C379" s="63" t="s">
        <v>2905</v>
      </c>
      <c r="D379" s="63" t="s">
        <v>2951</v>
      </c>
      <c r="E379" s="63" t="s">
        <v>2952</v>
      </c>
      <c r="F379" s="63" t="s">
        <v>2959</v>
      </c>
      <c r="G379" s="63" t="s">
        <v>1269</v>
      </c>
      <c r="H379" s="63" t="s">
        <v>2960</v>
      </c>
      <c r="I379" s="63" t="s">
        <v>544</v>
      </c>
      <c r="K379" s="63" t="s">
        <v>696</v>
      </c>
      <c r="L379" s="63" t="s">
        <v>255</v>
      </c>
      <c r="M379" s="63" t="s">
        <v>2955</v>
      </c>
      <c r="N379" s="63" t="s">
        <v>2961</v>
      </c>
      <c r="O379" s="63" t="s">
        <v>1272</v>
      </c>
      <c r="P379" s="63" t="s">
        <v>700</v>
      </c>
      <c r="Q379" s="63" t="s">
        <v>701</v>
      </c>
    </row>
    <row r="380" spans="1:17">
      <c r="A380" s="63" t="s">
        <v>2962</v>
      </c>
      <c r="B380" s="63" t="s">
        <v>2987</v>
      </c>
      <c r="C380" s="63" t="s">
        <v>2905</v>
      </c>
      <c r="D380" s="63" t="s">
        <v>2951</v>
      </c>
      <c r="E380" s="63" t="s">
        <v>2952</v>
      </c>
      <c r="F380" s="63" t="s">
        <v>2964</v>
      </c>
      <c r="G380" s="63" t="s">
        <v>1283</v>
      </c>
      <c r="H380" s="63" t="s">
        <v>2965</v>
      </c>
      <c r="I380" s="63" t="s">
        <v>544</v>
      </c>
      <c r="K380" s="63" t="s">
        <v>696</v>
      </c>
      <c r="L380" s="63" t="s">
        <v>255</v>
      </c>
      <c r="M380" s="63" t="s">
        <v>2955</v>
      </c>
      <c r="N380" s="63" t="s">
        <v>2966</v>
      </c>
      <c r="O380" s="63" t="s">
        <v>1286</v>
      </c>
      <c r="P380" s="63" t="s">
        <v>700</v>
      </c>
      <c r="Q380" s="63" t="s">
        <v>701</v>
      </c>
    </row>
    <row r="381" spans="1:17">
      <c r="A381" s="63" t="s">
        <v>1292</v>
      </c>
      <c r="B381" s="63" t="s">
        <v>2992</v>
      </c>
      <c r="C381" s="63" t="s">
        <v>2905</v>
      </c>
      <c r="D381" s="63" t="s">
        <v>2968</v>
      </c>
      <c r="E381" s="63" t="s">
        <v>2969</v>
      </c>
      <c r="F381" s="63" t="s">
        <v>1294</v>
      </c>
      <c r="G381" s="63" t="s">
        <v>1295</v>
      </c>
      <c r="H381" s="63" t="s">
        <v>1296</v>
      </c>
      <c r="I381" s="63" t="s">
        <v>544</v>
      </c>
      <c r="K381" s="63" t="s">
        <v>696</v>
      </c>
      <c r="L381" s="63" t="s">
        <v>256</v>
      </c>
      <c r="M381" s="63" t="s">
        <v>2970</v>
      </c>
      <c r="N381" s="63" t="s">
        <v>1297</v>
      </c>
      <c r="O381" s="63" t="s">
        <v>1298</v>
      </c>
      <c r="P381" s="63" t="s">
        <v>700</v>
      </c>
      <c r="Q381" s="63" t="s">
        <v>701</v>
      </c>
    </row>
    <row r="382" spans="1:17">
      <c r="A382" s="63" t="s">
        <v>2971</v>
      </c>
      <c r="B382" s="63" t="s">
        <v>2997</v>
      </c>
      <c r="C382" s="63" t="s">
        <v>2905</v>
      </c>
      <c r="D382" s="63" t="s">
        <v>2968</v>
      </c>
      <c r="E382" s="63" t="s">
        <v>2969</v>
      </c>
      <c r="F382" s="63" t="s">
        <v>2973</v>
      </c>
      <c r="G382" s="63" t="s">
        <v>1318</v>
      </c>
      <c r="H382" s="63" t="s">
        <v>2974</v>
      </c>
      <c r="I382" s="63" t="s">
        <v>549</v>
      </c>
      <c r="K382" s="63" t="s">
        <v>696</v>
      </c>
      <c r="L382" s="63" t="s">
        <v>255</v>
      </c>
      <c r="M382" s="63" t="s">
        <v>2970</v>
      </c>
      <c r="N382" s="63" t="s">
        <v>2975</v>
      </c>
      <c r="O382" s="63" t="s">
        <v>1321</v>
      </c>
      <c r="P382" s="63" t="s">
        <v>2976</v>
      </c>
      <c r="Q382" s="63" t="s">
        <v>701</v>
      </c>
    </row>
    <row r="383" spans="1:17">
      <c r="A383" s="63" t="s">
        <v>2939</v>
      </c>
      <c r="B383" s="63" t="s">
        <v>3004</v>
      </c>
      <c r="C383" s="63" t="s">
        <v>2905</v>
      </c>
      <c r="D383" s="63" t="s">
        <v>2968</v>
      </c>
      <c r="E383" s="63" t="s">
        <v>2969</v>
      </c>
      <c r="F383" s="63" t="s">
        <v>2941</v>
      </c>
      <c r="G383" s="63" t="s">
        <v>1394</v>
      </c>
      <c r="H383" s="63" t="s">
        <v>2942</v>
      </c>
      <c r="I383" s="63" t="s">
        <v>544</v>
      </c>
      <c r="K383" s="63" t="s">
        <v>696</v>
      </c>
      <c r="L383" s="63" t="s">
        <v>255</v>
      </c>
      <c r="M383" s="63" t="s">
        <v>2970</v>
      </c>
      <c r="N383" s="63" t="s">
        <v>2943</v>
      </c>
      <c r="O383" s="63" t="s">
        <v>1397</v>
      </c>
      <c r="P383" s="63" t="s">
        <v>700</v>
      </c>
      <c r="Q383" s="63" t="s">
        <v>701</v>
      </c>
    </row>
    <row r="384" spans="1:17">
      <c r="A384" s="63" t="s">
        <v>2978</v>
      </c>
      <c r="B384" s="63" t="s">
        <v>3006</v>
      </c>
      <c r="C384" s="63" t="s">
        <v>2905</v>
      </c>
      <c r="D384" s="63" t="s">
        <v>2980</v>
      </c>
      <c r="E384" s="63" t="s">
        <v>2981</v>
      </c>
      <c r="F384" s="63" t="s">
        <v>2982</v>
      </c>
      <c r="G384" s="63" t="s">
        <v>1269</v>
      </c>
      <c r="H384" s="63" t="s">
        <v>2983</v>
      </c>
      <c r="I384" s="63" t="s">
        <v>544</v>
      </c>
      <c r="K384" s="63" t="s">
        <v>696</v>
      </c>
      <c r="L384" s="63" t="s">
        <v>255</v>
      </c>
      <c r="M384" s="63" t="s">
        <v>2984</v>
      </c>
      <c r="N384" s="63" t="s">
        <v>2985</v>
      </c>
      <c r="O384" s="63" t="s">
        <v>1272</v>
      </c>
      <c r="P384" s="63" t="s">
        <v>700</v>
      </c>
      <c r="Q384" s="63" t="s">
        <v>701</v>
      </c>
    </row>
    <row r="385" spans="1:17">
      <c r="A385" s="63" t="s">
        <v>2986</v>
      </c>
      <c r="B385" s="63" t="s">
        <v>3013</v>
      </c>
      <c r="C385" s="63" t="s">
        <v>2905</v>
      </c>
      <c r="D385" s="63" t="s">
        <v>2980</v>
      </c>
      <c r="E385" s="63" t="s">
        <v>2981</v>
      </c>
      <c r="F385" s="63" t="s">
        <v>2988</v>
      </c>
      <c r="G385" s="63" t="s">
        <v>1318</v>
      </c>
      <c r="H385" s="63" t="s">
        <v>2989</v>
      </c>
      <c r="I385" s="63" t="s">
        <v>544</v>
      </c>
      <c r="K385" s="63" t="s">
        <v>696</v>
      </c>
      <c r="L385" s="63" t="s">
        <v>255</v>
      </c>
      <c r="M385" s="63" t="s">
        <v>2984</v>
      </c>
      <c r="N385" s="63" t="s">
        <v>2990</v>
      </c>
      <c r="O385" s="63" t="s">
        <v>1321</v>
      </c>
      <c r="P385" s="63" t="s">
        <v>700</v>
      </c>
      <c r="Q385" s="63" t="s">
        <v>701</v>
      </c>
    </row>
    <row r="386" spans="1:17">
      <c r="A386" s="63" t="s">
        <v>2991</v>
      </c>
      <c r="B386" s="63" t="s">
        <v>3015</v>
      </c>
      <c r="C386" s="63" t="s">
        <v>2905</v>
      </c>
      <c r="D386" s="63" t="s">
        <v>2980</v>
      </c>
      <c r="E386" s="63" t="s">
        <v>2981</v>
      </c>
      <c r="F386" s="63" t="s">
        <v>2993</v>
      </c>
      <c r="G386" s="63" t="s">
        <v>1283</v>
      </c>
      <c r="H386" s="63" t="s">
        <v>2994</v>
      </c>
      <c r="I386" s="63" t="s">
        <v>544</v>
      </c>
      <c r="K386" s="63" t="s">
        <v>696</v>
      </c>
      <c r="L386" s="63" t="s">
        <v>255</v>
      </c>
      <c r="M386" s="63" t="s">
        <v>2984</v>
      </c>
      <c r="N386" s="63" t="s">
        <v>2995</v>
      </c>
      <c r="O386" s="63" t="s">
        <v>1286</v>
      </c>
      <c r="P386" s="63" t="s">
        <v>700</v>
      </c>
      <c r="Q386" s="63" t="s">
        <v>701</v>
      </c>
    </row>
    <row r="387" spans="1:17">
      <c r="A387" s="63" t="s">
        <v>2996</v>
      </c>
      <c r="B387" s="63" t="s">
        <v>3023</v>
      </c>
      <c r="C387" s="63" t="s">
        <v>2905</v>
      </c>
      <c r="D387" s="63" t="s">
        <v>2998</v>
      </c>
      <c r="E387" s="63" t="s">
        <v>2999</v>
      </c>
      <c r="F387" s="63" t="s">
        <v>3000</v>
      </c>
      <c r="G387" s="63" t="s">
        <v>738</v>
      </c>
      <c r="H387" s="63" t="s">
        <v>3001</v>
      </c>
      <c r="I387" s="63" t="s">
        <v>544</v>
      </c>
      <c r="K387" s="63" t="s">
        <v>696</v>
      </c>
      <c r="L387" s="63" t="s">
        <v>255</v>
      </c>
      <c r="M387" s="63" t="s">
        <v>3002</v>
      </c>
      <c r="N387" s="63" t="s">
        <v>3003</v>
      </c>
      <c r="O387" s="63" t="s">
        <v>742</v>
      </c>
      <c r="P387" s="63" t="s">
        <v>700</v>
      </c>
      <c r="Q387" s="63" t="s">
        <v>701</v>
      </c>
    </row>
    <row r="388" spans="1:17">
      <c r="A388" s="63" t="s">
        <v>2991</v>
      </c>
      <c r="B388" s="63" t="s">
        <v>3030</v>
      </c>
      <c r="C388" s="63" t="s">
        <v>2905</v>
      </c>
      <c r="D388" s="63" t="s">
        <v>2998</v>
      </c>
      <c r="E388" s="63" t="s">
        <v>2999</v>
      </c>
      <c r="F388" s="63" t="s">
        <v>2993</v>
      </c>
      <c r="G388" s="63" t="s">
        <v>1283</v>
      </c>
      <c r="H388" s="63" t="s">
        <v>2994</v>
      </c>
      <c r="I388" s="63" t="s">
        <v>544</v>
      </c>
      <c r="K388" s="63" t="s">
        <v>696</v>
      </c>
      <c r="L388" s="63" t="s">
        <v>255</v>
      </c>
      <c r="M388" s="63" t="s">
        <v>3002</v>
      </c>
      <c r="N388" s="63" t="s">
        <v>2995</v>
      </c>
      <c r="O388" s="63" t="s">
        <v>1286</v>
      </c>
      <c r="P388" s="63" t="s">
        <v>700</v>
      </c>
      <c r="Q388" s="63" t="s">
        <v>701</v>
      </c>
    </row>
    <row r="389" spans="1:17">
      <c r="A389" s="63" t="s">
        <v>2939</v>
      </c>
      <c r="B389" s="63" t="s">
        <v>3031</v>
      </c>
      <c r="C389" s="63" t="s">
        <v>2905</v>
      </c>
      <c r="D389" s="63" t="s">
        <v>2998</v>
      </c>
      <c r="E389" s="63" t="s">
        <v>2999</v>
      </c>
      <c r="F389" s="63" t="s">
        <v>2941</v>
      </c>
      <c r="G389" s="63" t="s">
        <v>1394</v>
      </c>
      <c r="H389" s="63" t="s">
        <v>2942</v>
      </c>
      <c r="I389" s="63" t="s">
        <v>544</v>
      </c>
      <c r="K389" s="63" t="s">
        <v>696</v>
      </c>
      <c r="L389" s="63" t="s">
        <v>255</v>
      </c>
      <c r="M389" s="63" t="s">
        <v>3002</v>
      </c>
      <c r="N389" s="63" t="s">
        <v>2943</v>
      </c>
      <c r="O389" s="63" t="s">
        <v>1397</v>
      </c>
      <c r="P389" s="63" t="s">
        <v>700</v>
      </c>
      <c r="Q389" s="63" t="s">
        <v>701</v>
      </c>
    </row>
    <row r="390" spans="1:17">
      <c r="A390" s="63" t="s">
        <v>3005</v>
      </c>
      <c r="B390" s="63" t="s">
        <v>3035</v>
      </c>
      <c r="C390" s="63" t="s">
        <v>2905</v>
      </c>
      <c r="D390" s="63" t="s">
        <v>3007</v>
      </c>
      <c r="E390" s="63" t="s">
        <v>3008</v>
      </c>
      <c r="F390" s="63" t="s">
        <v>3009</v>
      </c>
      <c r="G390" s="63" t="s">
        <v>1394</v>
      </c>
      <c r="H390" s="63" t="s">
        <v>3010</v>
      </c>
      <c r="I390" s="63" t="s">
        <v>544</v>
      </c>
      <c r="K390" s="63" t="s">
        <v>696</v>
      </c>
      <c r="L390" s="63" t="s">
        <v>255</v>
      </c>
      <c r="M390" s="63" t="s">
        <v>3011</v>
      </c>
      <c r="N390" s="63" t="s">
        <v>3012</v>
      </c>
      <c r="O390" s="63" t="s">
        <v>1397</v>
      </c>
      <c r="P390" s="63" t="s">
        <v>700</v>
      </c>
      <c r="Q390" s="63" t="s">
        <v>701</v>
      </c>
    </row>
    <row r="391" spans="1:17">
      <c r="A391" s="63" t="s">
        <v>1555</v>
      </c>
      <c r="B391" s="63" t="s">
        <v>3039</v>
      </c>
      <c r="C391" s="63" t="s">
        <v>2905</v>
      </c>
      <c r="D391" s="63" t="s">
        <v>3007</v>
      </c>
      <c r="E391" s="63" t="s">
        <v>3008</v>
      </c>
      <c r="F391" s="63" t="s">
        <v>1557</v>
      </c>
      <c r="G391" s="63" t="s">
        <v>1318</v>
      </c>
      <c r="H391" s="63" t="s">
        <v>1558</v>
      </c>
      <c r="I391" s="63" t="s">
        <v>544</v>
      </c>
      <c r="K391" s="63" t="s">
        <v>696</v>
      </c>
      <c r="L391" s="63" t="s">
        <v>255</v>
      </c>
      <c r="M391" s="63" t="s">
        <v>3011</v>
      </c>
      <c r="N391" s="63" t="s">
        <v>1559</v>
      </c>
      <c r="O391" s="63" t="s">
        <v>1321</v>
      </c>
      <c r="P391" s="63" t="s">
        <v>700</v>
      </c>
      <c r="Q391" s="63" t="s">
        <v>701</v>
      </c>
    </row>
    <row r="392" spans="1:17">
      <c r="A392" s="63" t="s">
        <v>3014</v>
      </c>
      <c r="B392" s="63" t="s">
        <v>3044</v>
      </c>
      <c r="C392" s="63" t="s">
        <v>2905</v>
      </c>
      <c r="D392" s="63" t="s">
        <v>3016</v>
      </c>
      <c r="E392" s="63" t="s">
        <v>3017</v>
      </c>
      <c r="F392" s="63" t="s">
        <v>3018</v>
      </c>
      <c r="G392" s="63" t="s">
        <v>1318</v>
      </c>
      <c r="H392" s="63" t="s">
        <v>3019</v>
      </c>
      <c r="I392" s="63" t="s">
        <v>544</v>
      </c>
      <c r="K392" s="63" t="s">
        <v>696</v>
      </c>
      <c r="L392" s="63" t="s">
        <v>255</v>
      </c>
      <c r="M392" s="63" t="s">
        <v>3020</v>
      </c>
      <c r="N392" s="63" t="s">
        <v>3021</v>
      </c>
      <c r="O392" s="63" t="s">
        <v>1321</v>
      </c>
      <c r="P392" s="63" t="s">
        <v>700</v>
      </c>
      <c r="Q392" s="63" t="s">
        <v>701</v>
      </c>
    </row>
    <row r="393" spans="1:17">
      <c r="A393" s="63" t="s">
        <v>3022</v>
      </c>
      <c r="B393" s="63" t="s">
        <v>3052</v>
      </c>
      <c r="C393" s="63" t="s">
        <v>2905</v>
      </c>
      <c r="D393" s="63" t="s">
        <v>3024</v>
      </c>
      <c r="E393" s="63" t="s">
        <v>3025</v>
      </c>
      <c r="F393" s="63" t="s">
        <v>3026</v>
      </c>
      <c r="G393" s="63" t="s">
        <v>1318</v>
      </c>
      <c r="H393" s="63" t="s">
        <v>3027</v>
      </c>
      <c r="I393" s="63" t="s">
        <v>544</v>
      </c>
      <c r="K393" s="63" t="s">
        <v>696</v>
      </c>
      <c r="L393" s="63" t="s">
        <v>255</v>
      </c>
      <c r="M393" s="63" t="s">
        <v>3028</v>
      </c>
      <c r="N393" s="63" t="s">
        <v>3029</v>
      </c>
      <c r="O393" s="63" t="s">
        <v>1321</v>
      </c>
      <c r="P393" s="63" t="s">
        <v>700</v>
      </c>
      <c r="Q393" s="63" t="s">
        <v>701</v>
      </c>
    </row>
    <row r="394" spans="1:17">
      <c r="A394" s="63" t="s">
        <v>2991</v>
      </c>
      <c r="B394" s="63" t="s">
        <v>3057</v>
      </c>
      <c r="C394" s="63" t="s">
        <v>2905</v>
      </c>
      <c r="D394" s="63" t="s">
        <v>3024</v>
      </c>
      <c r="E394" s="63" t="s">
        <v>3025</v>
      </c>
      <c r="F394" s="63" t="s">
        <v>2993</v>
      </c>
      <c r="G394" s="63" t="s">
        <v>1283</v>
      </c>
      <c r="H394" s="63" t="s">
        <v>2994</v>
      </c>
      <c r="I394" s="63" t="s">
        <v>544</v>
      </c>
      <c r="K394" s="63" t="s">
        <v>696</v>
      </c>
      <c r="L394" s="63" t="s">
        <v>255</v>
      </c>
      <c r="M394" s="63" t="s">
        <v>3028</v>
      </c>
      <c r="N394" s="63" t="s">
        <v>2995</v>
      </c>
      <c r="O394" s="63" t="s">
        <v>1286</v>
      </c>
      <c r="P394" s="63" t="s">
        <v>700</v>
      </c>
      <c r="Q394" s="63" t="s">
        <v>701</v>
      </c>
    </row>
    <row r="395" spans="1:17">
      <c r="A395" s="63" t="s">
        <v>2939</v>
      </c>
      <c r="B395" s="63" t="s">
        <v>3065</v>
      </c>
      <c r="C395" s="63" t="s">
        <v>2905</v>
      </c>
      <c r="D395" s="63" t="s">
        <v>3032</v>
      </c>
      <c r="E395" s="63" t="s">
        <v>3033</v>
      </c>
      <c r="F395" s="63" t="s">
        <v>2941</v>
      </c>
      <c r="G395" s="63" t="s">
        <v>1394</v>
      </c>
      <c r="H395" s="63" t="s">
        <v>2942</v>
      </c>
      <c r="I395" s="63" t="s">
        <v>544</v>
      </c>
      <c r="K395" s="63" t="s">
        <v>696</v>
      </c>
      <c r="L395" s="63" t="s">
        <v>255</v>
      </c>
      <c r="M395" s="63" t="s">
        <v>3034</v>
      </c>
      <c r="N395" s="63" t="s">
        <v>2943</v>
      </c>
      <c r="O395" s="63" t="s">
        <v>1397</v>
      </c>
      <c r="P395" s="63" t="s">
        <v>700</v>
      </c>
      <c r="Q395" s="63" t="s">
        <v>701</v>
      </c>
    </row>
    <row r="396" spans="1:17">
      <c r="A396" s="63" t="s">
        <v>1565</v>
      </c>
      <c r="B396" s="63" t="s">
        <v>3070</v>
      </c>
      <c r="C396" s="63" t="s">
        <v>2905</v>
      </c>
      <c r="D396" s="63" t="s">
        <v>3036</v>
      </c>
      <c r="E396" s="63" t="s">
        <v>3037</v>
      </c>
      <c r="F396" s="63" t="s">
        <v>1567</v>
      </c>
      <c r="G396" s="63" t="s">
        <v>1568</v>
      </c>
      <c r="H396" s="63" t="s">
        <v>1569</v>
      </c>
      <c r="I396" s="63" t="s">
        <v>544</v>
      </c>
      <c r="K396" s="63" t="s">
        <v>696</v>
      </c>
      <c r="L396" s="63" t="s">
        <v>255</v>
      </c>
      <c r="M396" s="63" t="s">
        <v>3038</v>
      </c>
      <c r="N396" s="63" t="s">
        <v>1570</v>
      </c>
      <c r="O396" s="63" t="s">
        <v>1571</v>
      </c>
      <c r="P396" s="63" t="s">
        <v>700</v>
      </c>
      <c r="Q396" s="63" t="s">
        <v>701</v>
      </c>
    </row>
    <row r="397" spans="1:17">
      <c r="A397" s="63" t="s">
        <v>1555</v>
      </c>
      <c r="B397" s="63" t="s">
        <v>3075</v>
      </c>
      <c r="C397" s="63" t="s">
        <v>2905</v>
      </c>
      <c r="D397" s="63" t="s">
        <v>3040</v>
      </c>
      <c r="E397" s="63" t="s">
        <v>3041</v>
      </c>
      <c r="F397" s="63" t="s">
        <v>1557</v>
      </c>
      <c r="G397" s="63" t="s">
        <v>1318</v>
      </c>
      <c r="H397" s="63" t="s">
        <v>1558</v>
      </c>
      <c r="I397" s="63" t="s">
        <v>544</v>
      </c>
      <c r="K397" s="63" t="s">
        <v>696</v>
      </c>
      <c r="L397" s="63" t="s">
        <v>255</v>
      </c>
      <c r="M397" s="63" t="s">
        <v>3042</v>
      </c>
      <c r="N397" s="63" t="s">
        <v>1559</v>
      </c>
      <c r="O397" s="63" t="s">
        <v>1321</v>
      </c>
      <c r="P397" s="63" t="s">
        <v>700</v>
      </c>
      <c r="Q397" s="63" t="s">
        <v>701</v>
      </c>
    </row>
    <row r="398" spans="1:17">
      <c r="A398" s="63" t="s">
        <v>3043</v>
      </c>
      <c r="B398" s="63" t="s">
        <v>3083</v>
      </c>
      <c r="C398" s="63" t="s">
        <v>2905</v>
      </c>
      <c r="D398" s="63" t="s">
        <v>3045</v>
      </c>
      <c r="E398" s="63" t="s">
        <v>3046</v>
      </c>
      <c r="F398" s="63" t="s">
        <v>3047</v>
      </c>
      <c r="G398" s="63" t="s">
        <v>1318</v>
      </c>
      <c r="H398" s="63" t="s">
        <v>3048</v>
      </c>
      <c r="I398" s="63" t="s">
        <v>544</v>
      </c>
      <c r="K398" s="63" t="s">
        <v>696</v>
      </c>
      <c r="L398" s="63" t="s">
        <v>255</v>
      </c>
      <c r="M398" s="63" t="s">
        <v>3049</v>
      </c>
      <c r="N398" s="63" t="s">
        <v>3050</v>
      </c>
      <c r="O398" s="63" t="s">
        <v>1321</v>
      </c>
      <c r="P398" s="63" t="s">
        <v>700</v>
      </c>
      <c r="Q398" s="63" t="s">
        <v>701</v>
      </c>
    </row>
    <row r="399" spans="1:17">
      <c r="A399" s="63" t="s">
        <v>3051</v>
      </c>
      <c r="B399" s="63" t="s">
        <v>3087</v>
      </c>
      <c r="C399" s="63" t="s">
        <v>2905</v>
      </c>
      <c r="D399" s="63" t="s">
        <v>3045</v>
      </c>
      <c r="E399" s="63" t="s">
        <v>3046</v>
      </c>
      <c r="F399" s="63" t="s">
        <v>3053</v>
      </c>
      <c r="G399" s="63" t="s">
        <v>1318</v>
      </c>
      <c r="H399" s="63" t="s">
        <v>3054</v>
      </c>
      <c r="I399" s="63" t="s">
        <v>544</v>
      </c>
      <c r="K399" s="63" t="s">
        <v>696</v>
      </c>
      <c r="L399" s="63" t="s">
        <v>255</v>
      </c>
      <c r="M399" s="63" t="s">
        <v>3049</v>
      </c>
      <c r="N399" s="63" t="s">
        <v>3055</v>
      </c>
      <c r="O399" s="63" t="s">
        <v>1321</v>
      </c>
      <c r="P399" s="63" t="s">
        <v>700</v>
      </c>
      <c r="Q399" s="63" t="s">
        <v>701</v>
      </c>
    </row>
    <row r="400" spans="1:17">
      <c r="A400" s="63" t="s">
        <v>3056</v>
      </c>
      <c r="B400" s="63" t="s">
        <v>3089</v>
      </c>
      <c r="C400" s="63" t="s">
        <v>2905</v>
      </c>
      <c r="D400" s="63" t="s">
        <v>3058</v>
      </c>
      <c r="E400" s="63" t="s">
        <v>3059</v>
      </c>
      <c r="F400" s="63" t="s">
        <v>3060</v>
      </c>
      <c r="G400" s="63" t="s">
        <v>1318</v>
      </c>
      <c r="H400" s="63" t="s">
        <v>3061</v>
      </c>
      <c r="I400" s="63" t="s">
        <v>544</v>
      </c>
      <c r="K400" s="63" t="s">
        <v>696</v>
      </c>
      <c r="L400" s="63" t="s">
        <v>255</v>
      </c>
      <c r="M400" s="63" t="s">
        <v>3062</v>
      </c>
      <c r="N400" s="63" t="s">
        <v>3063</v>
      </c>
      <c r="O400" s="63" t="s">
        <v>1321</v>
      </c>
      <c r="P400" s="63" t="s">
        <v>700</v>
      </c>
      <c r="Q400" s="63" t="s">
        <v>701</v>
      </c>
    </row>
    <row r="401" spans="1:17">
      <c r="A401" s="63" t="s">
        <v>3064</v>
      </c>
      <c r="B401" s="63" t="s">
        <v>3096</v>
      </c>
      <c r="C401" s="63" t="s">
        <v>2905</v>
      </c>
      <c r="D401" s="63" t="s">
        <v>3058</v>
      </c>
      <c r="E401" s="63" t="s">
        <v>3059</v>
      </c>
      <c r="F401" s="63" t="s">
        <v>3066</v>
      </c>
      <c r="G401" s="63" t="s">
        <v>1318</v>
      </c>
      <c r="H401" s="63" t="s">
        <v>3067</v>
      </c>
      <c r="I401" s="63" t="s">
        <v>544</v>
      </c>
      <c r="K401" s="63" t="s">
        <v>696</v>
      </c>
      <c r="L401" s="63" t="s">
        <v>255</v>
      </c>
      <c r="M401" s="63" t="s">
        <v>3062</v>
      </c>
      <c r="N401" s="63" t="s">
        <v>3068</v>
      </c>
      <c r="O401" s="63" t="s">
        <v>1321</v>
      </c>
      <c r="P401" s="63" t="s">
        <v>700</v>
      </c>
      <c r="Q401" s="63" t="s">
        <v>701</v>
      </c>
    </row>
    <row r="402" spans="1:17">
      <c r="A402" s="63" t="s">
        <v>3069</v>
      </c>
      <c r="B402" s="63" t="s">
        <v>3103</v>
      </c>
      <c r="C402" s="63" t="s">
        <v>2905</v>
      </c>
      <c r="D402" s="63" t="s">
        <v>3058</v>
      </c>
      <c r="E402" s="63" t="s">
        <v>3059</v>
      </c>
      <c r="F402" s="63" t="s">
        <v>3071</v>
      </c>
      <c r="G402" s="63" t="s">
        <v>1255</v>
      </c>
      <c r="H402" s="63" t="s">
        <v>3072</v>
      </c>
      <c r="I402" s="63" t="s">
        <v>544</v>
      </c>
      <c r="K402" s="63" t="s">
        <v>696</v>
      </c>
      <c r="L402" s="63" t="s">
        <v>255</v>
      </c>
      <c r="M402" s="63" t="s">
        <v>3062</v>
      </c>
      <c r="N402" s="63" t="s">
        <v>3073</v>
      </c>
      <c r="O402" s="63" t="s">
        <v>1258</v>
      </c>
      <c r="P402" s="63" t="s">
        <v>700</v>
      </c>
      <c r="Q402" s="63" t="s">
        <v>701</v>
      </c>
    </row>
    <row r="403" spans="1:17">
      <c r="A403" s="63" t="s">
        <v>3074</v>
      </c>
      <c r="B403" s="63" t="s">
        <v>3105</v>
      </c>
      <c r="C403" s="63" t="s">
        <v>2905</v>
      </c>
      <c r="D403" s="63" t="s">
        <v>3076</v>
      </c>
      <c r="E403" s="63" t="s">
        <v>3077</v>
      </c>
      <c r="F403" s="63" t="s">
        <v>3078</v>
      </c>
      <c r="G403" s="63" t="s">
        <v>1318</v>
      </c>
      <c r="H403" s="63" t="s">
        <v>3079</v>
      </c>
      <c r="I403" s="63" t="s">
        <v>544</v>
      </c>
      <c r="K403" s="63" t="s">
        <v>696</v>
      </c>
      <c r="L403" s="63" t="s">
        <v>255</v>
      </c>
      <c r="M403" s="63" t="s">
        <v>3080</v>
      </c>
      <c r="N403" s="63" t="s">
        <v>3081</v>
      </c>
      <c r="O403" s="63" t="s">
        <v>1321</v>
      </c>
      <c r="P403" s="63" t="s">
        <v>700</v>
      </c>
      <c r="Q403" s="63" t="s">
        <v>701</v>
      </c>
    </row>
    <row r="404" spans="1:17">
      <c r="A404" s="63" t="s">
        <v>3082</v>
      </c>
      <c r="B404" s="63" t="s">
        <v>3114</v>
      </c>
      <c r="C404" s="63" t="s">
        <v>2905</v>
      </c>
      <c r="D404" s="63" t="s">
        <v>3076</v>
      </c>
      <c r="E404" s="63" t="s">
        <v>3077</v>
      </c>
      <c r="F404" s="63" t="s">
        <v>3084</v>
      </c>
      <c r="G404" s="63" t="s">
        <v>1318</v>
      </c>
      <c r="H404" s="63" t="s">
        <v>3085</v>
      </c>
      <c r="I404" s="63" t="s">
        <v>544</v>
      </c>
      <c r="K404" s="63" t="s">
        <v>696</v>
      </c>
      <c r="L404" s="63" t="s">
        <v>255</v>
      </c>
      <c r="M404" s="63" t="s">
        <v>3080</v>
      </c>
      <c r="N404" s="63" t="s">
        <v>3086</v>
      </c>
      <c r="O404" s="63" t="s">
        <v>1321</v>
      </c>
      <c r="P404" s="63" t="s">
        <v>700</v>
      </c>
      <c r="Q404" s="63" t="s">
        <v>701</v>
      </c>
    </row>
    <row r="405" spans="1:17">
      <c r="A405" s="63" t="s">
        <v>2939</v>
      </c>
      <c r="B405" s="63" t="s">
        <v>3119</v>
      </c>
      <c r="C405" s="63" t="s">
        <v>2905</v>
      </c>
      <c r="D405" s="63" t="s">
        <v>3076</v>
      </c>
      <c r="E405" s="63" t="s">
        <v>3077</v>
      </c>
      <c r="F405" s="63" t="s">
        <v>2941</v>
      </c>
      <c r="G405" s="63" t="s">
        <v>1394</v>
      </c>
      <c r="H405" s="63" t="s">
        <v>2942</v>
      </c>
      <c r="I405" s="63" t="s">
        <v>544</v>
      </c>
      <c r="K405" s="63" t="s">
        <v>696</v>
      </c>
      <c r="L405" s="63" t="s">
        <v>255</v>
      </c>
      <c r="M405" s="63" t="s">
        <v>3080</v>
      </c>
      <c r="N405" s="63" t="s">
        <v>2943</v>
      </c>
      <c r="O405" s="63" t="s">
        <v>1397</v>
      </c>
      <c r="P405" s="63" t="s">
        <v>700</v>
      </c>
      <c r="Q405" s="63" t="s">
        <v>701</v>
      </c>
    </row>
    <row r="406" spans="1:17">
      <c r="A406" s="63" t="s">
        <v>3088</v>
      </c>
      <c r="B406" s="63" t="s">
        <v>3127</v>
      </c>
      <c r="C406" s="63" t="s">
        <v>2905</v>
      </c>
      <c r="D406" s="63" t="s">
        <v>3076</v>
      </c>
      <c r="E406" s="63" t="s">
        <v>3077</v>
      </c>
      <c r="F406" s="63" t="s">
        <v>3090</v>
      </c>
      <c r="G406" s="63" t="s">
        <v>3091</v>
      </c>
      <c r="H406" s="63" t="s">
        <v>3092</v>
      </c>
      <c r="I406" s="63" t="s">
        <v>544</v>
      </c>
      <c r="K406" s="63" t="s">
        <v>696</v>
      </c>
      <c r="L406" s="63" t="s">
        <v>255</v>
      </c>
      <c r="M406" s="63" t="s">
        <v>3080</v>
      </c>
      <c r="N406" s="63" t="s">
        <v>3093</v>
      </c>
      <c r="O406" s="63" t="s">
        <v>3094</v>
      </c>
      <c r="P406" s="63" t="s">
        <v>700</v>
      </c>
      <c r="Q406" s="63" t="s">
        <v>701</v>
      </c>
    </row>
    <row r="407" spans="1:17">
      <c r="A407" s="63" t="s">
        <v>3095</v>
      </c>
      <c r="B407" s="63" t="s">
        <v>3131</v>
      </c>
      <c r="C407" s="63" t="s">
        <v>2905</v>
      </c>
      <c r="D407" s="63" t="s">
        <v>3097</v>
      </c>
      <c r="E407" s="63" t="s">
        <v>3098</v>
      </c>
      <c r="F407" s="63" t="s">
        <v>3099</v>
      </c>
      <c r="G407" s="63" t="s">
        <v>1318</v>
      </c>
      <c r="H407" s="63" t="s">
        <v>3100</v>
      </c>
      <c r="I407" s="63" t="s">
        <v>544</v>
      </c>
      <c r="K407" s="63" t="s">
        <v>696</v>
      </c>
      <c r="L407" s="63" t="s">
        <v>255</v>
      </c>
      <c r="M407" s="63" t="s">
        <v>3101</v>
      </c>
      <c r="N407" s="63" t="s">
        <v>3102</v>
      </c>
      <c r="O407" s="63" t="s">
        <v>1321</v>
      </c>
      <c r="P407" s="63" t="s">
        <v>700</v>
      </c>
      <c r="Q407" s="63" t="s">
        <v>701</v>
      </c>
    </row>
    <row r="408" spans="1:17">
      <c r="A408" s="63" t="s">
        <v>1565</v>
      </c>
      <c r="B408" s="63" t="s">
        <v>3135</v>
      </c>
      <c r="C408" s="63" t="s">
        <v>2905</v>
      </c>
      <c r="D408" s="63" t="s">
        <v>3097</v>
      </c>
      <c r="E408" s="63" t="s">
        <v>3098</v>
      </c>
      <c r="F408" s="63" t="s">
        <v>1567</v>
      </c>
      <c r="G408" s="63" t="s">
        <v>1568</v>
      </c>
      <c r="H408" s="63" t="s">
        <v>1569</v>
      </c>
      <c r="I408" s="63" t="s">
        <v>544</v>
      </c>
      <c r="K408" s="63" t="s">
        <v>696</v>
      </c>
      <c r="L408" s="63" t="s">
        <v>255</v>
      </c>
      <c r="M408" s="63" t="s">
        <v>3101</v>
      </c>
      <c r="N408" s="63" t="s">
        <v>1570</v>
      </c>
      <c r="O408" s="63" t="s">
        <v>1571</v>
      </c>
      <c r="P408" s="63" t="s">
        <v>700</v>
      </c>
      <c r="Q408" s="63" t="s">
        <v>701</v>
      </c>
    </row>
    <row r="409" spans="1:17">
      <c r="A409" s="63" t="s">
        <v>3104</v>
      </c>
      <c r="B409" s="63" t="s">
        <v>3139</v>
      </c>
      <c r="C409" s="63" t="s">
        <v>3106</v>
      </c>
      <c r="D409" s="63" t="s">
        <v>2727</v>
      </c>
      <c r="E409" s="63" t="s">
        <v>3107</v>
      </c>
      <c r="F409" s="63" t="s">
        <v>3108</v>
      </c>
      <c r="G409" s="63" t="s">
        <v>3109</v>
      </c>
      <c r="H409" s="63" t="s">
        <v>3110</v>
      </c>
      <c r="I409" s="63" t="s">
        <v>544</v>
      </c>
      <c r="K409" s="63" t="s">
        <v>696</v>
      </c>
      <c r="L409" s="63" t="s">
        <v>255</v>
      </c>
      <c r="M409" s="63" t="s">
        <v>3111</v>
      </c>
      <c r="N409" s="63" t="s">
        <v>3112</v>
      </c>
      <c r="O409" s="63" t="s">
        <v>3113</v>
      </c>
      <c r="P409" s="63" t="s">
        <v>700</v>
      </c>
      <c r="Q409" s="63" t="s">
        <v>701</v>
      </c>
    </row>
    <row r="410" spans="1:17">
      <c r="A410" s="63" t="s">
        <v>3104</v>
      </c>
      <c r="B410" s="63" t="s">
        <v>3143</v>
      </c>
      <c r="C410" s="63" t="s">
        <v>3106</v>
      </c>
      <c r="D410" s="63" t="s">
        <v>3115</v>
      </c>
      <c r="E410" s="63" t="s">
        <v>3116</v>
      </c>
      <c r="F410" s="63" t="s">
        <v>3108</v>
      </c>
      <c r="G410" s="63" t="s">
        <v>3109</v>
      </c>
      <c r="H410" s="63" t="s">
        <v>3110</v>
      </c>
      <c r="I410" s="63" t="s">
        <v>544</v>
      </c>
      <c r="K410" s="63" t="s">
        <v>696</v>
      </c>
      <c r="L410" s="63" t="s">
        <v>255</v>
      </c>
      <c r="M410" s="63" t="s">
        <v>3117</v>
      </c>
      <c r="N410" s="63" t="s">
        <v>3112</v>
      </c>
      <c r="O410" s="63" t="s">
        <v>3113</v>
      </c>
      <c r="P410" s="63" t="s">
        <v>700</v>
      </c>
      <c r="Q410" s="63" t="s">
        <v>701</v>
      </c>
    </row>
    <row r="411" spans="1:17">
      <c r="A411" s="63" t="s">
        <v>3118</v>
      </c>
      <c r="B411" s="63" t="s">
        <v>3148</v>
      </c>
      <c r="C411" s="63" t="s">
        <v>3106</v>
      </c>
      <c r="D411" s="63" t="s">
        <v>3120</v>
      </c>
      <c r="E411" s="63" t="s">
        <v>3121</v>
      </c>
      <c r="F411" s="63" t="s">
        <v>3122</v>
      </c>
      <c r="G411" s="63" t="s">
        <v>3109</v>
      </c>
      <c r="H411" s="63" t="s">
        <v>3123</v>
      </c>
      <c r="I411" s="63" t="s">
        <v>544</v>
      </c>
      <c r="K411" s="63" t="s">
        <v>696</v>
      </c>
      <c r="L411" s="63" t="s">
        <v>255</v>
      </c>
      <c r="M411" s="63" t="s">
        <v>3124</v>
      </c>
      <c r="N411" s="63" t="s">
        <v>3125</v>
      </c>
      <c r="O411" s="63" t="s">
        <v>3113</v>
      </c>
      <c r="P411" s="63" t="s">
        <v>700</v>
      </c>
      <c r="Q411" s="63" t="s">
        <v>701</v>
      </c>
    </row>
    <row r="412" spans="1:17">
      <c r="A412" s="63" t="s">
        <v>3126</v>
      </c>
      <c r="B412" s="63" t="s">
        <v>3155</v>
      </c>
      <c r="C412" s="63" t="s">
        <v>3106</v>
      </c>
      <c r="D412" s="63" t="s">
        <v>3120</v>
      </c>
      <c r="E412" s="63" t="s">
        <v>3121</v>
      </c>
      <c r="F412" s="63" t="s">
        <v>3128</v>
      </c>
      <c r="G412" s="63" t="s">
        <v>3109</v>
      </c>
      <c r="H412" s="63" t="s">
        <v>3129</v>
      </c>
      <c r="I412" s="63" t="s">
        <v>546</v>
      </c>
      <c r="K412" s="63" t="s">
        <v>696</v>
      </c>
      <c r="L412" s="63" t="s">
        <v>255</v>
      </c>
      <c r="M412" s="63" t="s">
        <v>3124</v>
      </c>
      <c r="N412" s="63" t="s">
        <v>3130</v>
      </c>
      <c r="O412" s="63" t="s">
        <v>3113</v>
      </c>
      <c r="P412" s="63" t="s">
        <v>1157</v>
      </c>
      <c r="Q412" s="63" t="s">
        <v>701</v>
      </c>
    </row>
    <row r="413" spans="1:17">
      <c r="A413" s="63" t="s">
        <v>3104</v>
      </c>
      <c r="B413" s="63" t="s">
        <v>3159</v>
      </c>
      <c r="C413" s="63" t="s">
        <v>3106</v>
      </c>
      <c r="D413" s="63" t="s">
        <v>3132</v>
      </c>
      <c r="E413" s="63" t="s">
        <v>3133</v>
      </c>
      <c r="F413" s="63" t="s">
        <v>3108</v>
      </c>
      <c r="G413" s="63" t="s">
        <v>3109</v>
      </c>
      <c r="H413" s="63" t="s">
        <v>3110</v>
      </c>
      <c r="I413" s="63" t="s">
        <v>544</v>
      </c>
      <c r="K413" s="63" t="s">
        <v>696</v>
      </c>
      <c r="L413" s="63" t="s">
        <v>255</v>
      </c>
      <c r="M413" s="63" t="s">
        <v>3134</v>
      </c>
      <c r="N413" s="63" t="s">
        <v>3112</v>
      </c>
      <c r="O413" s="63" t="s">
        <v>3113</v>
      </c>
      <c r="P413" s="63" t="s">
        <v>700</v>
      </c>
      <c r="Q413" s="63" t="s">
        <v>701</v>
      </c>
    </row>
    <row r="414" spans="1:17">
      <c r="A414" s="63" t="s">
        <v>3104</v>
      </c>
      <c r="B414" s="63" t="s">
        <v>3164</v>
      </c>
      <c r="C414" s="63" t="s">
        <v>3106</v>
      </c>
      <c r="D414" s="63" t="s">
        <v>3136</v>
      </c>
      <c r="E414" s="63" t="s">
        <v>3137</v>
      </c>
      <c r="F414" s="63" t="s">
        <v>3108</v>
      </c>
      <c r="G414" s="63" t="s">
        <v>3109</v>
      </c>
      <c r="H414" s="63" t="s">
        <v>3110</v>
      </c>
      <c r="I414" s="63" t="s">
        <v>544</v>
      </c>
      <c r="K414" s="63" t="s">
        <v>696</v>
      </c>
      <c r="L414" s="63" t="s">
        <v>255</v>
      </c>
      <c r="M414" s="63" t="s">
        <v>3138</v>
      </c>
      <c r="N414" s="63" t="s">
        <v>3112</v>
      </c>
      <c r="O414" s="63" t="s">
        <v>3113</v>
      </c>
      <c r="P414" s="63" t="s">
        <v>700</v>
      </c>
      <c r="Q414" s="63" t="s">
        <v>701</v>
      </c>
    </row>
    <row r="415" spans="1:17">
      <c r="A415" s="63" t="s">
        <v>3104</v>
      </c>
      <c r="B415" s="63" t="s">
        <v>3172</v>
      </c>
      <c r="C415" s="63" t="s">
        <v>3106</v>
      </c>
      <c r="D415" s="63" t="s">
        <v>3140</v>
      </c>
      <c r="E415" s="63" t="s">
        <v>3141</v>
      </c>
      <c r="F415" s="63" t="s">
        <v>3108</v>
      </c>
      <c r="G415" s="63" t="s">
        <v>3109</v>
      </c>
      <c r="H415" s="63" t="s">
        <v>3110</v>
      </c>
      <c r="I415" s="63" t="s">
        <v>544</v>
      </c>
      <c r="K415" s="63" t="s">
        <v>696</v>
      </c>
      <c r="L415" s="63" t="s">
        <v>255</v>
      </c>
      <c r="M415" s="63" t="s">
        <v>3142</v>
      </c>
      <c r="N415" s="63" t="s">
        <v>3112</v>
      </c>
      <c r="O415" s="63" t="s">
        <v>3113</v>
      </c>
      <c r="P415" s="63" t="s">
        <v>700</v>
      </c>
      <c r="Q415" s="63" t="s">
        <v>701</v>
      </c>
    </row>
    <row r="416" spans="1:17">
      <c r="A416" s="63" t="s">
        <v>3104</v>
      </c>
      <c r="B416" s="63" t="s">
        <v>3177</v>
      </c>
      <c r="C416" s="63" t="s">
        <v>3106</v>
      </c>
      <c r="D416" s="63" t="s">
        <v>3144</v>
      </c>
      <c r="E416" s="63" t="s">
        <v>3145</v>
      </c>
      <c r="F416" s="63" t="s">
        <v>3108</v>
      </c>
      <c r="G416" s="63" t="s">
        <v>3109</v>
      </c>
      <c r="H416" s="63" t="s">
        <v>3110</v>
      </c>
      <c r="I416" s="63" t="s">
        <v>544</v>
      </c>
      <c r="K416" s="63" t="s">
        <v>696</v>
      </c>
      <c r="L416" s="63" t="s">
        <v>255</v>
      </c>
      <c r="M416" s="63" t="s">
        <v>3146</v>
      </c>
      <c r="N416" s="63" t="s">
        <v>3112</v>
      </c>
      <c r="O416" s="63" t="s">
        <v>3113</v>
      </c>
      <c r="P416" s="63" t="s">
        <v>700</v>
      </c>
      <c r="Q416" s="63" t="s">
        <v>701</v>
      </c>
    </row>
    <row r="417" spans="1:17">
      <c r="A417" s="63" t="s">
        <v>3147</v>
      </c>
      <c r="B417" s="63" t="s">
        <v>3181</v>
      </c>
      <c r="C417" s="63" t="s">
        <v>3106</v>
      </c>
      <c r="D417" s="63" t="s">
        <v>3149</v>
      </c>
      <c r="E417" s="63" t="s">
        <v>3150</v>
      </c>
      <c r="F417" s="63" t="s">
        <v>3151</v>
      </c>
      <c r="G417" s="63" t="s">
        <v>3109</v>
      </c>
      <c r="H417" s="63" t="s">
        <v>3152</v>
      </c>
      <c r="I417" s="63" t="s">
        <v>544</v>
      </c>
      <c r="K417" s="63" t="s">
        <v>696</v>
      </c>
      <c r="L417" s="63" t="s">
        <v>255</v>
      </c>
      <c r="M417" s="63" t="s">
        <v>3153</v>
      </c>
      <c r="N417" s="63" t="s">
        <v>3154</v>
      </c>
      <c r="O417" s="63" t="s">
        <v>3113</v>
      </c>
      <c r="P417" s="63" t="s">
        <v>700</v>
      </c>
      <c r="Q417" s="63" t="s">
        <v>701</v>
      </c>
    </row>
    <row r="418" spans="1:17">
      <c r="A418" s="63" t="s">
        <v>3104</v>
      </c>
      <c r="B418" s="63" t="s">
        <v>3185</v>
      </c>
      <c r="C418" s="63" t="s">
        <v>3106</v>
      </c>
      <c r="D418" s="63" t="s">
        <v>3156</v>
      </c>
      <c r="E418" s="63" t="s">
        <v>3157</v>
      </c>
      <c r="F418" s="63" t="s">
        <v>3108</v>
      </c>
      <c r="G418" s="63" t="s">
        <v>3109</v>
      </c>
      <c r="H418" s="63" t="s">
        <v>3110</v>
      </c>
      <c r="I418" s="63" t="s">
        <v>544</v>
      </c>
      <c r="K418" s="63" t="s">
        <v>696</v>
      </c>
      <c r="L418" s="63" t="s">
        <v>255</v>
      </c>
      <c r="M418" s="63" t="s">
        <v>3158</v>
      </c>
      <c r="N418" s="63" t="s">
        <v>3112</v>
      </c>
      <c r="O418" s="63" t="s">
        <v>3113</v>
      </c>
      <c r="P418" s="63" t="s">
        <v>700</v>
      </c>
      <c r="Q418" s="63" t="s">
        <v>701</v>
      </c>
    </row>
    <row r="419" spans="1:17">
      <c r="A419" s="63" t="s">
        <v>3104</v>
      </c>
      <c r="B419" s="63" t="s">
        <v>3190</v>
      </c>
      <c r="C419" s="63" t="s">
        <v>3106</v>
      </c>
      <c r="D419" s="63" t="s">
        <v>3160</v>
      </c>
      <c r="E419" s="63" t="s">
        <v>3161</v>
      </c>
      <c r="F419" s="63" t="s">
        <v>3108</v>
      </c>
      <c r="G419" s="63" t="s">
        <v>3109</v>
      </c>
      <c r="H419" s="63" t="s">
        <v>3110</v>
      </c>
      <c r="I419" s="63" t="s">
        <v>544</v>
      </c>
      <c r="K419" s="63" t="s">
        <v>696</v>
      </c>
      <c r="L419" s="63" t="s">
        <v>255</v>
      </c>
      <c r="M419" s="63" t="s">
        <v>3162</v>
      </c>
      <c r="N419" s="63" t="s">
        <v>3112</v>
      </c>
      <c r="O419" s="63" t="s">
        <v>3113</v>
      </c>
      <c r="P419" s="63" t="s">
        <v>700</v>
      </c>
      <c r="Q419" s="63" t="s">
        <v>701</v>
      </c>
    </row>
    <row r="420" spans="1:17">
      <c r="A420" s="63" t="s">
        <v>3163</v>
      </c>
      <c r="B420" s="63" t="s">
        <v>3198</v>
      </c>
      <c r="C420" s="63" t="s">
        <v>3106</v>
      </c>
      <c r="D420" s="63" t="s">
        <v>3165</v>
      </c>
      <c r="E420" s="63" t="s">
        <v>3166</v>
      </c>
      <c r="F420" s="63" t="s">
        <v>3167</v>
      </c>
      <c r="G420" s="63" t="s">
        <v>3109</v>
      </c>
      <c r="H420" s="63" t="s">
        <v>3168</v>
      </c>
      <c r="I420" s="63" t="s">
        <v>544</v>
      </c>
      <c r="K420" s="63" t="s">
        <v>696</v>
      </c>
      <c r="L420" s="63" t="s">
        <v>255</v>
      </c>
      <c r="M420" s="63" t="s">
        <v>3169</v>
      </c>
      <c r="N420" s="63" t="s">
        <v>3170</v>
      </c>
      <c r="O420" s="63" t="s">
        <v>3113</v>
      </c>
      <c r="P420" s="63" t="s">
        <v>700</v>
      </c>
      <c r="Q420" s="63" t="s">
        <v>701</v>
      </c>
    </row>
    <row r="421" spans="1:17">
      <c r="A421" s="63" t="s">
        <v>3171</v>
      </c>
      <c r="B421" s="63" t="s">
        <v>3203</v>
      </c>
      <c r="C421" s="63" t="s">
        <v>3106</v>
      </c>
      <c r="D421" s="63" t="s">
        <v>3165</v>
      </c>
      <c r="E421" s="63" t="s">
        <v>3166</v>
      </c>
      <c r="F421" s="63" t="s">
        <v>3173</v>
      </c>
      <c r="G421" s="63" t="s">
        <v>3109</v>
      </c>
      <c r="H421" s="63" t="s">
        <v>3174</v>
      </c>
      <c r="I421" s="63" t="s">
        <v>544</v>
      </c>
      <c r="K421" s="63" t="s">
        <v>696</v>
      </c>
      <c r="L421" s="63" t="s">
        <v>255</v>
      </c>
      <c r="M421" s="63" t="s">
        <v>3169</v>
      </c>
      <c r="N421" s="63" t="s">
        <v>3175</v>
      </c>
      <c r="O421" s="63" t="s">
        <v>3113</v>
      </c>
      <c r="P421" s="63" t="s">
        <v>700</v>
      </c>
      <c r="Q421" s="63" t="s">
        <v>701</v>
      </c>
    </row>
    <row r="422" spans="1:17">
      <c r="A422" s="63" t="s">
        <v>3176</v>
      </c>
      <c r="B422" s="63" t="s">
        <v>3212</v>
      </c>
      <c r="C422" s="63" t="s">
        <v>3106</v>
      </c>
      <c r="D422" s="63" t="s">
        <v>3165</v>
      </c>
      <c r="E422" s="63" t="s">
        <v>3166</v>
      </c>
      <c r="F422" s="63" t="s">
        <v>3178</v>
      </c>
      <c r="G422" s="63" t="s">
        <v>3109</v>
      </c>
      <c r="H422" s="63" t="s">
        <v>3179</v>
      </c>
      <c r="I422" s="63" t="s">
        <v>544</v>
      </c>
      <c r="K422" s="63" t="s">
        <v>696</v>
      </c>
      <c r="L422" s="63" t="s">
        <v>255</v>
      </c>
      <c r="M422" s="63" t="s">
        <v>3169</v>
      </c>
      <c r="N422" s="63" t="s">
        <v>3180</v>
      </c>
      <c r="O422" s="63" t="s">
        <v>3113</v>
      </c>
      <c r="P422" s="63" t="s">
        <v>700</v>
      </c>
      <c r="Q422" s="63" t="s">
        <v>701</v>
      </c>
    </row>
    <row r="423" spans="1:17">
      <c r="A423" s="63" t="s">
        <v>3104</v>
      </c>
      <c r="B423" s="63" t="s">
        <v>3220</v>
      </c>
      <c r="C423" s="63" t="s">
        <v>3106</v>
      </c>
      <c r="D423" s="63" t="s">
        <v>3182</v>
      </c>
      <c r="E423" s="63" t="s">
        <v>3183</v>
      </c>
      <c r="F423" s="63" t="s">
        <v>3108</v>
      </c>
      <c r="G423" s="63" t="s">
        <v>3109</v>
      </c>
      <c r="H423" s="63" t="s">
        <v>3110</v>
      </c>
      <c r="I423" s="63" t="s">
        <v>544</v>
      </c>
      <c r="K423" s="63" t="s">
        <v>696</v>
      </c>
      <c r="L423" s="63" t="s">
        <v>255</v>
      </c>
      <c r="M423" s="63" t="s">
        <v>3184</v>
      </c>
      <c r="N423" s="63" t="s">
        <v>3112</v>
      </c>
      <c r="O423" s="63" t="s">
        <v>3113</v>
      </c>
      <c r="P423" s="63" t="s">
        <v>700</v>
      </c>
      <c r="Q423" s="63" t="s">
        <v>701</v>
      </c>
    </row>
    <row r="424" spans="1:17">
      <c r="A424" s="63" t="s">
        <v>3104</v>
      </c>
      <c r="B424" s="63" t="s">
        <v>3227</v>
      </c>
      <c r="C424" s="63" t="s">
        <v>3106</v>
      </c>
      <c r="D424" s="63" t="s">
        <v>3186</v>
      </c>
      <c r="E424" s="63" t="s">
        <v>3187</v>
      </c>
      <c r="F424" s="63" t="s">
        <v>3108</v>
      </c>
      <c r="G424" s="63" t="s">
        <v>3109</v>
      </c>
      <c r="H424" s="63" t="s">
        <v>3110</v>
      </c>
      <c r="I424" s="63" t="s">
        <v>544</v>
      </c>
      <c r="K424" s="63" t="s">
        <v>696</v>
      </c>
      <c r="L424" s="63" t="s">
        <v>255</v>
      </c>
      <c r="M424" s="63" t="s">
        <v>3188</v>
      </c>
      <c r="N424" s="63" t="s">
        <v>3112</v>
      </c>
      <c r="O424" s="63" t="s">
        <v>3113</v>
      </c>
      <c r="P424" s="63" t="s">
        <v>700</v>
      </c>
      <c r="Q424" s="63" t="s">
        <v>701</v>
      </c>
    </row>
    <row r="425" spans="1:17">
      <c r="A425" s="63" t="s">
        <v>3189</v>
      </c>
      <c r="B425" s="63" t="s">
        <v>3231</v>
      </c>
      <c r="C425" s="63" t="s">
        <v>3191</v>
      </c>
      <c r="D425" s="63" t="s">
        <v>3191</v>
      </c>
      <c r="E425" s="63" t="s">
        <v>3192</v>
      </c>
      <c r="F425" s="63" t="s">
        <v>3193</v>
      </c>
      <c r="G425" s="63" t="s">
        <v>1318</v>
      </c>
      <c r="H425" s="63" t="s">
        <v>3194</v>
      </c>
      <c r="I425" s="63" t="s">
        <v>546</v>
      </c>
      <c r="K425" s="63" t="s">
        <v>696</v>
      </c>
      <c r="L425" s="63" t="s">
        <v>255</v>
      </c>
      <c r="M425" s="63" t="s">
        <v>3195</v>
      </c>
      <c r="N425" s="63" t="s">
        <v>3196</v>
      </c>
      <c r="O425" s="63" t="s">
        <v>1321</v>
      </c>
      <c r="P425" s="63" t="s">
        <v>1157</v>
      </c>
      <c r="Q425" s="63" t="s">
        <v>701</v>
      </c>
    </row>
    <row r="426" spans="1:17">
      <c r="A426" s="63" t="s">
        <v>3197</v>
      </c>
      <c r="B426" s="63" t="s">
        <v>3235</v>
      </c>
      <c r="C426" s="63" t="s">
        <v>3191</v>
      </c>
      <c r="D426" s="63" t="s">
        <v>3191</v>
      </c>
      <c r="E426" s="63" t="s">
        <v>3192</v>
      </c>
      <c r="F426" s="63" t="s">
        <v>3199</v>
      </c>
      <c r="G426" s="63" t="s">
        <v>1318</v>
      </c>
      <c r="H426" s="63" t="s">
        <v>3200</v>
      </c>
      <c r="I426" s="63" t="s">
        <v>544</v>
      </c>
      <c r="K426" s="63" t="s">
        <v>696</v>
      </c>
      <c r="L426" s="63" t="s">
        <v>255</v>
      </c>
      <c r="M426" s="63" t="s">
        <v>3195</v>
      </c>
      <c r="N426" s="63" t="s">
        <v>3201</v>
      </c>
      <c r="O426" s="63" t="s">
        <v>1321</v>
      </c>
      <c r="P426" s="63" t="s">
        <v>700</v>
      </c>
      <c r="Q426" s="63" t="s">
        <v>701</v>
      </c>
    </row>
    <row r="427" spans="1:17">
      <c r="A427" s="63" t="s">
        <v>3202</v>
      </c>
      <c r="B427" s="63" t="s">
        <v>3236</v>
      </c>
      <c r="C427" s="63" t="s">
        <v>3204</v>
      </c>
      <c r="D427" s="63" t="s">
        <v>3205</v>
      </c>
      <c r="E427" s="63" t="s">
        <v>3206</v>
      </c>
      <c r="F427" s="63" t="s">
        <v>3207</v>
      </c>
      <c r="G427" s="63" t="s">
        <v>2650</v>
      </c>
      <c r="H427" s="63" t="s">
        <v>3208</v>
      </c>
      <c r="I427" s="63" t="s">
        <v>544</v>
      </c>
      <c r="K427" s="63" t="s">
        <v>696</v>
      </c>
      <c r="L427" s="63" t="s">
        <v>255</v>
      </c>
      <c r="M427" s="63" t="s">
        <v>3209</v>
      </c>
      <c r="N427" s="63" t="s">
        <v>3210</v>
      </c>
      <c r="O427" s="63" t="s">
        <v>2654</v>
      </c>
      <c r="P427" s="63" t="s">
        <v>700</v>
      </c>
      <c r="Q427" s="63" t="s">
        <v>701</v>
      </c>
    </row>
    <row r="428" spans="1:17">
      <c r="A428" s="63" t="s">
        <v>3211</v>
      </c>
      <c r="B428" s="63" t="s">
        <v>3240</v>
      </c>
      <c r="C428" s="63" t="s">
        <v>3204</v>
      </c>
      <c r="D428" s="63" t="s">
        <v>3213</v>
      </c>
      <c r="E428" s="63" t="s">
        <v>3214</v>
      </c>
      <c r="F428" s="63" t="s">
        <v>3215</v>
      </c>
      <c r="G428" s="63" t="s">
        <v>2650</v>
      </c>
      <c r="H428" s="63" t="s">
        <v>3216</v>
      </c>
      <c r="I428" s="63" t="s">
        <v>544</v>
      </c>
      <c r="K428" s="63" t="s">
        <v>696</v>
      </c>
      <c r="L428" s="63" t="s">
        <v>255</v>
      </c>
      <c r="M428" s="63" t="s">
        <v>3217</v>
      </c>
      <c r="N428" s="63" t="s">
        <v>3218</v>
      </c>
      <c r="O428" s="63" t="s">
        <v>2654</v>
      </c>
      <c r="P428" s="63" t="s">
        <v>700</v>
      </c>
      <c r="Q428" s="63" t="s">
        <v>701</v>
      </c>
    </row>
    <row r="429" spans="1:17">
      <c r="A429" s="63" t="s">
        <v>3219</v>
      </c>
      <c r="B429" s="63" t="s">
        <v>3245</v>
      </c>
      <c r="C429" s="63" t="s">
        <v>3204</v>
      </c>
      <c r="D429" s="63" t="s">
        <v>3221</v>
      </c>
      <c r="E429" s="63" t="s">
        <v>3222</v>
      </c>
      <c r="F429" s="63" t="s">
        <v>3223</v>
      </c>
      <c r="G429" s="63" t="s">
        <v>2650</v>
      </c>
      <c r="H429" s="63" t="s">
        <v>3224</v>
      </c>
      <c r="I429" s="63" t="s">
        <v>544</v>
      </c>
      <c r="K429" s="63" t="s">
        <v>696</v>
      </c>
      <c r="L429" s="63" t="s">
        <v>255</v>
      </c>
      <c r="M429" s="63" t="s">
        <v>3225</v>
      </c>
      <c r="N429" s="63" t="s">
        <v>3226</v>
      </c>
      <c r="O429" s="63" t="s">
        <v>2654</v>
      </c>
      <c r="P429" s="63" t="s">
        <v>700</v>
      </c>
      <c r="Q429" s="63" t="s">
        <v>701</v>
      </c>
    </row>
    <row r="430" spans="1:17">
      <c r="A430" s="63" t="s">
        <v>3219</v>
      </c>
      <c r="B430" s="63" t="s">
        <v>3256</v>
      </c>
      <c r="C430" s="63" t="s">
        <v>3204</v>
      </c>
      <c r="D430" s="63" t="s">
        <v>3228</v>
      </c>
      <c r="E430" s="63" t="s">
        <v>3229</v>
      </c>
      <c r="F430" s="63" t="s">
        <v>3223</v>
      </c>
      <c r="G430" s="63" t="s">
        <v>2650</v>
      </c>
      <c r="H430" s="63" t="s">
        <v>3224</v>
      </c>
      <c r="I430" s="63" t="s">
        <v>544</v>
      </c>
      <c r="K430" s="63" t="s">
        <v>696</v>
      </c>
      <c r="L430" s="63" t="s">
        <v>255</v>
      </c>
      <c r="M430" s="63" t="s">
        <v>3230</v>
      </c>
      <c r="N430" s="63" t="s">
        <v>3226</v>
      </c>
      <c r="O430" s="63" t="s">
        <v>2654</v>
      </c>
      <c r="P430" s="63" t="s">
        <v>700</v>
      </c>
      <c r="Q430" s="63" t="s">
        <v>701</v>
      </c>
    </row>
    <row r="431" spans="1:17">
      <c r="A431" s="63" t="s">
        <v>3219</v>
      </c>
      <c r="B431" s="63" t="s">
        <v>3264</v>
      </c>
      <c r="C431" s="63" t="s">
        <v>3204</v>
      </c>
      <c r="D431" s="63" t="s">
        <v>3232</v>
      </c>
      <c r="E431" s="63" t="s">
        <v>3233</v>
      </c>
      <c r="F431" s="63" t="s">
        <v>3223</v>
      </c>
      <c r="G431" s="63" t="s">
        <v>2650</v>
      </c>
      <c r="H431" s="63" t="s">
        <v>3224</v>
      </c>
      <c r="I431" s="63" t="s">
        <v>544</v>
      </c>
      <c r="K431" s="63" t="s">
        <v>696</v>
      </c>
      <c r="L431" s="63" t="s">
        <v>255</v>
      </c>
      <c r="M431" s="63" t="s">
        <v>3234</v>
      </c>
      <c r="N431" s="63" t="s">
        <v>3226</v>
      </c>
      <c r="O431" s="63" t="s">
        <v>2654</v>
      </c>
      <c r="P431" s="63" t="s">
        <v>700</v>
      </c>
      <c r="Q431" s="63" t="s">
        <v>701</v>
      </c>
    </row>
    <row r="432" spans="1:17">
      <c r="A432" s="63" t="s">
        <v>2644</v>
      </c>
      <c r="B432" s="63" t="s">
        <v>3269</v>
      </c>
      <c r="C432" s="63" t="s">
        <v>3204</v>
      </c>
      <c r="D432" s="63" t="s">
        <v>3232</v>
      </c>
      <c r="E432" s="63" t="s">
        <v>3233</v>
      </c>
      <c r="F432" s="63" t="s">
        <v>2649</v>
      </c>
      <c r="G432" s="63" t="s">
        <v>2650</v>
      </c>
      <c r="H432" s="63" t="s">
        <v>2651</v>
      </c>
      <c r="I432" s="63" t="s">
        <v>544</v>
      </c>
      <c r="K432" s="63" t="s">
        <v>696</v>
      </c>
      <c r="L432" s="63" t="s">
        <v>255</v>
      </c>
      <c r="M432" s="63" t="s">
        <v>3234</v>
      </c>
      <c r="N432" s="63" t="s">
        <v>2653</v>
      </c>
      <c r="O432" s="63" t="s">
        <v>2654</v>
      </c>
      <c r="P432" s="63" t="s">
        <v>700</v>
      </c>
      <c r="Q432" s="63" t="s">
        <v>701</v>
      </c>
    </row>
    <row r="433" spans="1:17">
      <c r="A433" s="63" t="s">
        <v>3219</v>
      </c>
      <c r="B433" s="63" t="s">
        <v>3276</v>
      </c>
      <c r="C433" s="63" t="s">
        <v>3204</v>
      </c>
      <c r="D433" s="63" t="s">
        <v>3237</v>
      </c>
      <c r="E433" s="63" t="s">
        <v>3238</v>
      </c>
      <c r="F433" s="63" t="s">
        <v>3223</v>
      </c>
      <c r="G433" s="63" t="s">
        <v>2650</v>
      </c>
      <c r="H433" s="63" t="s">
        <v>3224</v>
      </c>
      <c r="I433" s="63" t="s">
        <v>544</v>
      </c>
      <c r="K433" s="63" t="s">
        <v>696</v>
      </c>
      <c r="L433" s="63" t="s">
        <v>255</v>
      </c>
      <c r="M433" s="63" t="s">
        <v>3239</v>
      </c>
      <c r="N433" s="63" t="s">
        <v>3226</v>
      </c>
      <c r="O433" s="63" t="s">
        <v>2654</v>
      </c>
      <c r="P433" s="63" t="s">
        <v>700</v>
      </c>
      <c r="Q433" s="63" t="s">
        <v>701</v>
      </c>
    </row>
    <row r="434" spans="1:17">
      <c r="A434" s="63" t="s">
        <v>3219</v>
      </c>
      <c r="B434" s="63" t="s">
        <v>3278</v>
      </c>
      <c r="C434" s="63" t="s">
        <v>3204</v>
      </c>
      <c r="D434" s="63" t="s">
        <v>3241</v>
      </c>
      <c r="E434" s="63" t="s">
        <v>3242</v>
      </c>
      <c r="F434" s="63" t="s">
        <v>3223</v>
      </c>
      <c r="G434" s="63" t="s">
        <v>2650</v>
      </c>
      <c r="H434" s="63" t="s">
        <v>3224</v>
      </c>
      <c r="I434" s="63" t="s">
        <v>544</v>
      </c>
      <c r="K434" s="63" t="s">
        <v>696</v>
      </c>
      <c r="L434" s="63" t="s">
        <v>255</v>
      </c>
      <c r="M434" s="63" t="s">
        <v>3243</v>
      </c>
      <c r="N434" s="63" t="s">
        <v>3226</v>
      </c>
      <c r="O434" s="63" t="s">
        <v>2654</v>
      </c>
      <c r="P434" s="63" t="s">
        <v>700</v>
      </c>
      <c r="Q434" s="63" t="s">
        <v>701</v>
      </c>
    </row>
    <row r="435" spans="1:17">
      <c r="A435" s="63" t="s">
        <v>3244</v>
      </c>
      <c r="B435" s="63" t="s">
        <v>3286</v>
      </c>
      <c r="C435" s="63" t="s">
        <v>3246</v>
      </c>
      <c r="D435" s="63" t="s">
        <v>3247</v>
      </c>
      <c r="E435" s="63" t="s">
        <v>3248</v>
      </c>
      <c r="F435" s="63" t="s">
        <v>3249</v>
      </c>
      <c r="G435" s="63" t="s">
        <v>3250</v>
      </c>
      <c r="H435" s="63" t="s">
        <v>3251</v>
      </c>
      <c r="I435" s="63" t="s">
        <v>544</v>
      </c>
      <c r="K435" s="63" t="s">
        <v>696</v>
      </c>
      <c r="L435" s="63" t="s">
        <v>255</v>
      </c>
      <c r="M435" s="63" t="s">
        <v>3252</v>
      </c>
      <c r="N435" s="63" t="s">
        <v>3253</v>
      </c>
      <c r="O435" s="63" t="s">
        <v>3254</v>
      </c>
      <c r="P435" s="63" t="s">
        <v>700</v>
      </c>
      <c r="Q435" s="63" t="s">
        <v>701</v>
      </c>
    </row>
    <row r="436" spans="1:17">
      <c r="A436" s="63" t="s">
        <v>3255</v>
      </c>
      <c r="B436" s="63" t="s">
        <v>3294</v>
      </c>
      <c r="C436" s="63" t="s">
        <v>3246</v>
      </c>
      <c r="D436" s="63" t="s">
        <v>3257</v>
      </c>
      <c r="E436" s="63" t="s">
        <v>3258</v>
      </c>
      <c r="F436" s="63" t="s">
        <v>3259</v>
      </c>
      <c r="G436" s="63" t="s">
        <v>3250</v>
      </c>
      <c r="H436" s="63" t="s">
        <v>3260</v>
      </c>
      <c r="I436" s="63" t="s">
        <v>544</v>
      </c>
      <c r="K436" s="63" t="s">
        <v>696</v>
      </c>
      <c r="L436" s="63" t="s">
        <v>255</v>
      </c>
      <c r="M436" s="63" t="s">
        <v>3261</v>
      </c>
      <c r="N436" s="63" t="s">
        <v>3262</v>
      </c>
      <c r="O436" s="63" t="s">
        <v>3254</v>
      </c>
      <c r="P436" s="63" t="s">
        <v>700</v>
      </c>
      <c r="Q436" s="63" t="s">
        <v>701</v>
      </c>
    </row>
    <row r="437" spans="1:17">
      <c r="A437" s="63" t="s">
        <v>3263</v>
      </c>
      <c r="B437" s="63" t="s">
        <v>3302</v>
      </c>
      <c r="C437" s="63" t="s">
        <v>3246</v>
      </c>
      <c r="D437" s="63" t="s">
        <v>3257</v>
      </c>
      <c r="E437" s="63" t="s">
        <v>3258</v>
      </c>
      <c r="F437" s="63" t="s">
        <v>3265</v>
      </c>
      <c r="G437" s="63" t="s">
        <v>3250</v>
      </c>
      <c r="H437" s="63" t="s">
        <v>3266</v>
      </c>
      <c r="I437" s="63" t="s">
        <v>544</v>
      </c>
      <c r="K437" s="63" t="s">
        <v>696</v>
      </c>
      <c r="L437" s="63" t="s">
        <v>255</v>
      </c>
      <c r="M437" s="63" t="s">
        <v>3261</v>
      </c>
      <c r="N437" s="63" t="s">
        <v>3267</v>
      </c>
      <c r="O437" s="63" t="s">
        <v>3254</v>
      </c>
      <c r="P437" s="63" t="s">
        <v>700</v>
      </c>
      <c r="Q437" s="63" t="s">
        <v>701</v>
      </c>
    </row>
    <row r="438" spans="1:17">
      <c r="A438" s="63" t="s">
        <v>3268</v>
      </c>
      <c r="B438" s="63" t="s">
        <v>3310</v>
      </c>
      <c r="C438" s="63" t="s">
        <v>3246</v>
      </c>
      <c r="D438" s="63" t="s">
        <v>3270</v>
      </c>
      <c r="E438" s="63" t="s">
        <v>3271</v>
      </c>
      <c r="F438" s="63" t="s">
        <v>3272</v>
      </c>
      <c r="G438" s="63" t="s">
        <v>3250</v>
      </c>
      <c r="H438" s="63" t="s">
        <v>3273</v>
      </c>
      <c r="I438" s="63" t="s">
        <v>544</v>
      </c>
      <c r="K438" s="63" t="s">
        <v>696</v>
      </c>
      <c r="L438" s="63" t="s">
        <v>255</v>
      </c>
      <c r="M438" s="63" t="s">
        <v>3274</v>
      </c>
      <c r="N438" s="63" t="s">
        <v>3275</v>
      </c>
      <c r="O438" s="63" t="s">
        <v>3254</v>
      </c>
      <c r="P438" s="63" t="s">
        <v>700</v>
      </c>
      <c r="Q438" s="63" t="s">
        <v>701</v>
      </c>
    </row>
    <row r="439" spans="1:17">
      <c r="A439" s="63" t="s">
        <v>3263</v>
      </c>
      <c r="B439" s="63" t="s">
        <v>3317</v>
      </c>
      <c r="C439" s="63" t="s">
        <v>3246</v>
      </c>
      <c r="D439" s="63" t="s">
        <v>3270</v>
      </c>
      <c r="E439" s="63" t="s">
        <v>3271</v>
      </c>
      <c r="F439" s="63" t="s">
        <v>3265</v>
      </c>
      <c r="G439" s="63" t="s">
        <v>3250</v>
      </c>
      <c r="H439" s="63" t="s">
        <v>3266</v>
      </c>
      <c r="I439" s="63" t="s">
        <v>544</v>
      </c>
      <c r="K439" s="63" t="s">
        <v>696</v>
      </c>
      <c r="L439" s="63" t="s">
        <v>255</v>
      </c>
      <c r="M439" s="63" t="s">
        <v>3274</v>
      </c>
      <c r="N439" s="63" t="s">
        <v>3267</v>
      </c>
      <c r="O439" s="63" t="s">
        <v>3254</v>
      </c>
      <c r="P439" s="63" t="s">
        <v>700</v>
      </c>
      <c r="Q439" s="63" t="s">
        <v>701</v>
      </c>
    </row>
    <row r="440" spans="1:17">
      <c r="A440" s="63" t="s">
        <v>3277</v>
      </c>
      <c r="B440" s="63" t="s">
        <v>3322</v>
      </c>
      <c r="C440" s="63" t="s">
        <v>3246</v>
      </c>
      <c r="D440" s="63" t="s">
        <v>3279</v>
      </c>
      <c r="E440" s="63" t="s">
        <v>3280</v>
      </c>
      <c r="F440" s="63" t="s">
        <v>3281</v>
      </c>
      <c r="G440" s="63" t="s">
        <v>3250</v>
      </c>
      <c r="H440" s="63" t="s">
        <v>3282</v>
      </c>
      <c r="I440" s="63" t="s">
        <v>544</v>
      </c>
      <c r="K440" s="63" t="s">
        <v>696</v>
      </c>
      <c r="L440" s="63" t="s">
        <v>255</v>
      </c>
      <c r="M440" s="63" t="s">
        <v>3283</v>
      </c>
      <c r="N440" s="63" t="s">
        <v>3284</v>
      </c>
      <c r="O440" s="63" t="s">
        <v>3254</v>
      </c>
      <c r="P440" s="63" t="s">
        <v>700</v>
      </c>
      <c r="Q440" s="63" t="s">
        <v>701</v>
      </c>
    </row>
    <row r="441" spans="1:17">
      <c r="A441" s="63" t="s">
        <v>3285</v>
      </c>
      <c r="B441" s="63" t="s">
        <v>3330</v>
      </c>
      <c r="C441" s="63" t="s">
        <v>3246</v>
      </c>
      <c r="D441" s="63" t="s">
        <v>3287</v>
      </c>
      <c r="E441" s="63" t="s">
        <v>3288</v>
      </c>
      <c r="F441" s="63" t="s">
        <v>3289</v>
      </c>
      <c r="G441" s="63" t="s">
        <v>3250</v>
      </c>
      <c r="H441" s="63" t="s">
        <v>3290</v>
      </c>
      <c r="I441" s="63" t="s">
        <v>544</v>
      </c>
      <c r="K441" s="63" t="s">
        <v>696</v>
      </c>
      <c r="L441" s="63" t="s">
        <v>255</v>
      </c>
      <c r="M441" s="63" t="s">
        <v>3291</v>
      </c>
      <c r="N441" s="63" t="s">
        <v>3292</v>
      </c>
      <c r="O441" s="63" t="s">
        <v>3254</v>
      </c>
      <c r="P441" s="63" t="s">
        <v>700</v>
      </c>
      <c r="Q441" s="63" t="s">
        <v>701</v>
      </c>
    </row>
    <row r="442" spans="1:17">
      <c r="A442" s="63" t="s">
        <v>3293</v>
      </c>
      <c r="B442" s="63" t="s">
        <v>3338</v>
      </c>
      <c r="C442" s="63" t="s">
        <v>3246</v>
      </c>
      <c r="D442" s="63" t="s">
        <v>3295</v>
      </c>
      <c r="E442" s="63" t="s">
        <v>3296</v>
      </c>
      <c r="F442" s="63" t="s">
        <v>3297</v>
      </c>
      <c r="G442" s="63" t="s">
        <v>3250</v>
      </c>
      <c r="H442" s="63" t="s">
        <v>3298</v>
      </c>
      <c r="I442" s="63" t="s">
        <v>544</v>
      </c>
      <c r="K442" s="63" t="s">
        <v>696</v>
      </c>
      <c r="L442" s="63" t="s">
        <v>255</v>
      </c>
      <c r="M442" s="63" t="s">
        <v>3299</v>
      </c>
      <c r="N442" s="63" t="s">
        <v>3300</v>
      </c>
      <c r="O442" s="63" t="s">
        <v>3254</v>
      </c>
      <c r="P442" s="63" t="s">
        <v>700</v>
      </c>
      <c r="Q442" s="63" t="s">
        <v>701</v>
      </c>
    </row>
    <row r="443" spans="1:17">
      <c r="A443" s="63" t="s">
        <v>3301</v>
      </c>
      <c r="B443" s="63" t="s">
        <v>3346</v>
      </c>
      <c r="C443" s="63" t="s">
        <v>3246</v>
      </c>
      <c r="D443" s="63" t="s">
        <v>3303</v>
      </c>
      <c r="E443" s="63" t="s">
        <v>3304</v>
      </c>
      <c r="F443" s="63" t="s">
        <v>3305</v>
      </c>
      <c r="G443" s="63" t="s">
        <v>3250</v>
      </c>
      <c r="H443" s="63" t="s">
        <v>3306</v>
      </c>
      <c r="I443" s="63" t="s">
        <v>544</v>
      </c>
      <c r="K443" s="63" t="s">
        <v>696</v>
      </c>
      <c r="L443" s="63" t="s">
        <v>255</v>
      </c>
      <c r="M443" s="63" t="s">
        <v>3307</v>
      </c>
      <c r="N443" s="63" t="s">
        <v>3308</v>
      </c>
      <c r="O443" s="63" t="s">
        <v>3254</v>
      </c>
      <c r="P443" s="63" t="s">
        <v>700</v>
      </c>
      <c r="Q443" s="63" t="s">
        <v>701</v>
      </c>
    </row>
    <row r="444" spans="1:17">
      <c r="A444" s="63" t="s">
        <v>3309</v>
      </c>
      <c r="B444" s="63" t="s">
        <v>3354</v>
      </c>
      <c r="C444" s="63" t="s">
        <v>3246</v>
      </c>
      <c r="D444" s="63" t="s">
        <v>3311</v>
      </c>
      <c r="E444" s="63" t="s">
        <v>3312</v>
      </c>
      <c r="F444" s="63" t="s">
        <v>3313</v>
      </c>
      <c r="G444" s="63" t="s">
        <v>3250</v>
      </c>
      <c r="H444" s="63" t="s">
        <v>3314</v>
      </c>
      <c r="I444" s="63" t="s">
        <v>544</v>
      </c>
      <c r="K444" s="63" t="s">
        <v>696</v>
      </c>
      <c r="L444" s="63" t="s">
        <v>255</v>
      </c>
      <c r="M444" s="63" t="s">
        <v>3315</v>
      </c>
      <c r="N444" s="63" t="s">
        <v>3316</v>
      </c>
      <c r="O444" s="63" t="s">
        <v>3254</v>
      </c>
      <c r="P444" s="63" t="s">
        <v>700</v>
      </c>
      <c r="Q444" s="63" t="s">
        <v>701</v>
      </c>
    </row>
    <row r="445" spans="1:17">
      <c r="A445" s="63" t="s">
        <v>3263</v>
      </c>
      <c r="B445" s="63" t="s">
        <v>3361</v>
      </c>
      <c r="C445" s="63" t="s">
        <v>3246</v>
      </c>
      <c r="D445" s="63" t="s">
        <v>3318</v>
      </c>
      <c r="E445" s="63" t="s">
        <v>3319</v>
      </c>
      <c r="F445" s="63" t="s">
        <v>3265</v>
      </c>
      <c r="G445" s="63" t="s">
        <v>3250</v>
      </c>
      <c r="H445" s="63" t="s">
        <v>3266</v>
      </c>
      <c r="I445" s="63" t="s">
        <v>544</v>
      </c>
      <c r="K445" s="63" t="s">
        <v>696</v>
      </c>
      <c r="L445" s="63" t="s">
        <v>255</v>
      </c>
      <c r="M445" s="63" t="s">
        <v>3320</v>
      </c>
      <c r="N445" s="63" t="s">
        <v>3267</v>
      </c>
      <c r="O445" s="63" t="s">
        <v>3254</v>
      </c>
      <c r="P445" s="63" t="s">
        <v>700</v>
      </c>
      <c r="Q445" s="63" t="s">
        <v>701</v>
      </c>
    </row>
    <row r="446" spans="1:17">
      <c r="A446" s="63" t="s">
        <v>3321</v>
      </c>
      <c r="B446" s="63" t="s">
        <v>3366</v>
      </c>
      <c r="C446" s="63" t="s">
        <v>3246</v>
      </c>
      <c r="D446" s="63" t="s">
        <v>3323</v>
      </c>
      <c r="E446" s="63" t="s">
        <v>3324</v>
      </c>
      <c r="F446" s="63" t="s">
        <v>3325</v>
      </c>
      <c r="G446" s="63" t="s">
        <v>3250</v>
      </c>
      <c r="H446" s="63" t="s">
        <v>3326</v>
      </c>
      <c r="I446" s="63" t="s">
        <v>544</v>
      </c>
      <c r="K446" s="63" t="s">
        <v>696</v>
      </c>
      <c r="L446" s="63" t="s">
        <v>255</v>
      </c>
      <c r="M446" s="63" t="s">
        <v>3327</v>
      </c>
      <c r="N446" s="63" t="s">
        <v>3328</v>
      </c>
      <c r="O446" s="63" t="s">
        <v>3254</v>
      </c>
      <c r="P446" s="63" t="s">
        <v>700</v>
      </c>
      <c r="Q446" s="63" t="s">
        <v>701</v>
      </c>
    </row>
    <row r="447" spans="1:17">
      <c r="A447" s="63" t="s">
        <v>3329</v>
      </c>
      <c r="B447" s="63" t="s">
        <v>3368</v>
      </c>
      <c r="C447" s="63" t="s">
        <v>3246</v>
      </c>
      <c r="D447" s="63" t="s">
        <v>3331</v>
      </c>
      <c r="E447" s="63" t="s">
        <v>3332</v>
      </c>
      <c r="F447" s="63" t="s">
        <v>3333</v>
      </c>
      <c r="G447" s="63" t="s">
        <v>3250</v>
      </c>
      <c r="H447" s="63" t="s">
        <v>3334</v>
      </c>
      <c r="I447" s="63" t="s">
        <v>544</v>
      </c>
      <c r="K447" s="63" t="s">
        <v>696</v>
      </c>
      <c r="L447" s="63" t="s">
        <v>255</v>
      </c>
      <c r="M447" s="63" t="s">
        <v>3335</v>
      </c>
      <c r="N447" s="63" t="s">
        <v>3336</v>
      </c>
      <c r="O447" s="63" t="s">
        <v>3254</v>
      </c>
      <c r="P447" s="63" t="s">
        <v>700</v>
      </c>
      <c r="Q447" s="63" t="s">
        <v>701</v>
      </c>
    </row>
    <row r="448" spans="1:17">
      <c r="A448" s="63" t="s">
        <v>3337</v>
      </c>
      <c r="B448" s="63" t="s">
        <v>3374</v>
      </c>
      <c r="C448" s="63" t="s">
        <v>3246</v>
      </c>
      <c r="D448" s="63" t="s">
        <v>3339</v>
      </c>
      <c r="E448" s="63" t="s">
        <v>3340</v>
      </c>
      <c r="F448" s="63" t="s">
        <v>3341</v>
      </c>
      <c r="G448" s="63" t="s">
        <v>3250</v>
      </c>
      <c r="H448" s="63" t="s">
        <v>3342</v>
      </c>
      <c r="I448" s="63" t="s">
        <v>544</v>
      </c>
      <c r="K448" s="63" t="s">
        <v>696</v>
      </c>
      <c r="L448" s="63" t="s">
        <v>255</v>
      </c>
      <c r="M448" s="63" t="s">
        <v>3343</v>
      </c>
      <c r="N448" s="63" t="s">
        <v>3344</v>
      </c>
      <c r="O448" s="63" t="s">
        <v>3254</v>
      </c>
      <c r="P448" s="63" t="s">
        <v>700</v>
      </c>
      <c r="Q448" s="63" t="s">
        <v>701</v>
      </c>
    </row>
    <row r="449" spans="1:17">
      <c r="A449" s="63" t="s">
        <v>3345</v>
      </c>
      <c r="B449" s="63" t="s">
        <v>3379</v>
      </c>
      <c r="C449" s="63" t="s">
        <v>3246</v>
      </c>
      <c r="D449" s="63" t="s">
        <v>3347</v>
      </c>
      <c r="E449" s="63" t="s">
        <v>3348</v>
      </c>
      <c r="F449" s="63" t="s">
        <v>3349</v>
      </c>
      <c r="G449" s="63" t="s">
        <v>3250</v>
      </c>
      <c r="H449" s="63" t="s">
        <v>3350</v>
      </c>
      <c r="I449" s="63" t="s">
        <v>544</v>
      </c>
      <c r="K449" s="63" t="s">
        <v>696</v>
      </c>
      <c r="L449" s="63" t="s">
        <v>255</v>
      </c>
      <c r="M449" s="63" t="s">
        <v>3351</v>
      </c>
      <c r="N449" s="63" t="s">
        <v>3352</v>
      </c>
      <c r="O449" s="63" t="s">
        <v>3254</v>
      </c>
      <c r="P449" s="63" t="s">
        <v>700</v>
      </c>
      <c r="Q449" s="63" t="s">
        <v>701</v>
      </c>
    </row>
    <row r="450" spans="1:17">
      <c r="A450" s="63" t="s">
        <v>3353</v>
      </c>
      <c r="B450" s="63" t="s">
        <v>3387</v>
      </c>
      <c r="C450" s="63" t="s">
        <v>3246</v>
      </c>
      <c r="D450" s="63" t="s">
        <v>3355</v>
      </c>
      <c r="E450" s="63" t="s">
        <v>3356</v>
      </c>
      <c r="F450" s="63" t="s">
        <v>3357</v>
      </c>
      <c r="G450" s="63" t="s">
        <v>3250</v>
      </c>
      <c r="H450" s="63" t="s">
        <v>3358</v>
      </c>
      <c r="I450" s="63" t="s">
        <v>544</v>
      </c>
      <c r="K450" s="63" t="s">
        <v>696</v>
      </c>
      <c r="L450" s="63" t="s">
        <v>255</v>
      </c>
      <c r="M450" s="63" t="s">
        <v>3359</v>
      </c>
      <c r="N450" s="63" t="s">
        <v>3360</v>
      </c>
      <c r="O450" s="63" t="s">
        <v>3254</v>
      </c>
      <c r="P450" s="63" t="s">
        <v>700</v>
      </c>
      <c r="Q450" s="63" t="s">
        <v>701</v>
      </c>
    </row>
    <row r="451" spans="1:17">
      <c r="A451" s="63" t="s">
        <v>780</v>
      </c>
      <c r="B451" s="63" t="s">
        <v>3395</v>
      </c>
      <c r="C451" s="63" t="s">
        <v>3362</v>
      </c>
      <c r="D451" s="63" t="s">
        <v>3363</v>
      </c>
      <c r="E451" s="63" t="s">
        <v>3364</v>
      </c>
      <c r="F451" s="63" t="s">
        <v>785</v>
      </c>
      <c r="G451" s="63" t="s">
        <v>786</v>
      </c>
      <c r="H451" s="63" t="s">
        <v>787</v>
      </c>
      <c r="I451" s="63" t="s">
        <v>544</v>
      </c>
      <c r="K451" s="63" t="s">
        <v>696</v>
      </c>
      <c r="L451" s="63" t="s">
        <v>255</v>
      </c>
      <c r="M451" s="63" t="s">
        <v>3365</v>
      </c>
      <c r="N451" s="63" t="s">
        <v>789</v>
      </c>
      <c r="O451" s="63" t="s">
        <v>790</v>
      </c>
      <c r="P451" s="63" t="s">
        <v>700</v>
      </c>
      <c r="Q451" s="63" t="s">
        <v>701</v>
      </c>
    </row>
    <row r="452" spans="1:17">
      <c r="A452" s="63" t="s">
        <v>791</v>
      </c>
      <c r="B452" s="63" t="s">
        <v>3402</v>
      </c>
      <c r="C452" s="63" t="s">
        <v>3362</v>
      </c>
      <c r="D452" s="63" t="s">
        <v>3363</v>
      </c>
      <c r="E452" s="63" t="s">
        <v>3364</v>
      </c>
      <c r="F452" s="63" t="s">
        <v>793</v>
      </c>
      <c r="G452" s="63" t="s">
        <v>794</v>
      </c>
      <c r="H452" s="63" t="s">
        <v>795</v>
      </c>
      <c r="I452" s="63" t="s">
        <v>544</v>
      </c>
      <c r="K452" s="63" t="s">
        <v>696</v>
      </c>
      <c r="L452" s="63" t="s">
        <v>255</v>
      </c>
      <c r="M452" s="63" t="s">
        <v>3365</v>
      </c>
      <c r="N452" s="63" t="s">
        <v>796</v>
      </c>
      <c r="O452" s="63" t="s">
        <v>797</v>
      </c>
      <c r="P452" s="63" t="s">
        <v>700</v>
      </c>
      <c r="Q452" s="63" t="s">
        <v>701</v>
      </c>
    </row>
    <row r="453" spans="1:17">
      <c r="A453" s="63" t="s">
        <v>3367</v>
      </c>
      <c r="B453" s="63" t="s">
        <v>3407</v>
      </c>
      <c r="C453" s="63" t="s">
        <v>3362</v>
      </c>
      <c r="D453" s="63" t="s">
        <v>3363</v>
      </c>
      <c r="E453" s="63" t="s">
        <v>3364</v>
      </c>
      <c r="F453" s="63" t="s">
        <v>3369</v>
      </c>
      <c r="G453" s="63" t="s">
        <v>3370</v>
      </c>
      <c r="H453" s="63" t="s">
        <v>3371</v>
      </c>
      <c r="I453" s="63" t="s">
        <v>544</v>
      </c>
      <c r="K453" s="63" t="s">
        <v>696</v>
      </c>
      <c r="L453" s="63" t="s">
        <v>255</v>
      </c>
      <c r="M453" s="63" t="s">
        <v>3365</v>
      </c>
      <c r="N453" s="63" t="s">
        <v>3372</v>
      </c>
      <c r="O453" s="63" t="s">
        <v>3373</v>
      </c>
      <c r="P453" s="63" t="s">
        <v>700</v>
      </c>
      <c r="Q453" s="63" t="s">
        <v>701</v>
      </c>
    </row>
    <row r="454" spans="1:17">
      <c r="A454" s="63" t="s">
        <v>3367</v>
      </c>
      <c r="B454" s="63" t="s">
        <v>3413</v>
      </c>
      <c r="C454" s="63" t="s">
        <v>3362</v>
      </c>
      <c r="D454" s="63" t="s">
        <v>3375</v>
      </c>
      <c r="E454" s="63" t="s">
        <v>3376</v>
      </c>
      <c r="F454" s="63" t="s">
        <v>3369</v>
      </c>
      <c r="G454" s="63" t="s">
        <v>3370</v>
      </c>
      <c r="H454" s="63" t="s">
        <v>3371</v>
      </c>
      <c r="I454" s="63" t="s">
        <v>544</v>
      </c>
      <c r="K454" s="63" t="s">
        <v>696</v>
      </c>
      <c r="L454" s="63" t="s">
        <v>255</v>
      </c>
      <c r="M454" s="63" t="s">
        <v>3377</v>
      </c>
      <c r="N454" s="63" t="s">
        <v>3372</v>
      </c>
      <c r="O454" s="63" t="s">
        <v>3373</v>
      </c>
      <c r="P454" s="63" t="s">
        <v>700</v>
      </c>
      <c r="Q454" s="63" t="s">
        <v>701</v>
      </c>
    </row>
    <row r="455" spans="1:17">
      <c r="A455" s="63" t="s">
        <v>3378</v>
      </c>
      <c r="B455" s="63" t="s">
        <v>3417</v>
      </c>
      <c r="C455" s="63" t="s">
        <v>3362</v>
      </c>
      <c r="D455" s="63" t="s">
        <v>3380</v>
      </c>
      <c r="E455" s="63" t="s">
        <v>3381</v>
      </c>
      <c r="F455" s="63" t="s">
        <v>3382</v>
      </c>
      <c r="G455" s="63" t="s">
        <v>3370</v>
      </c>
      <c r="H455" s="63" t="s">
        <v>3383</v>
      </c>
      <c r="I455" s="63" t="s">
        <v>544</v>
      </c>
      <c r="K455" s="63" t="s">
        <v>696</v>
      </c>
      <c r="L455" s="63" t="s">
        <v>255</v>
      </c>
      <c r="M455" s="63" t="s">
        <v>3384</v>
      </c>
      <c r="N455" s="63" t="s">
        <v>3385</v>
      </c>
      <c r="O455" s="63" t="s">
        <v>3373</v>
      </c>
      <c r="P455" s="63" t="s">
        <v>700</v>
      </c>
      <c r="Q455" s="63" t="s">
        <v>701</v>
      </c>
    </row>
    <row r="456" spans="1:17">
      <c r="A456" s="63" t="s">
        <v>3386</v>
      </c>
      <c r="B456" s="63" t="s">
        <v>3421</v>
      </c>
      <c r="C456" s="63" t="s">
        <v>3362</v>
      </c>
      <c r="D456" s="63" t="s">
        <v>3388</v>
      </c>
      <c r="E456" s="63" t="s">
        <v>3389</v>
      </c>
      <c r="F456" s="63" t="s">
        <v>3390</v>
      </c>
      <c r="G456" s="63" t="s">
        <v>3370</v>
      </c>
      <c r="H456" s="63" t="s">
        <v>3391</v>
      </c>
      <c r="I456" s="63" t="s">
        <v>544</v>
      </c>
      <c r="K456" s="63" t="s">
        <v>696</v>
      </c>
      <c r="L456" s="63" t="s">
        <v>255</v>
      </c>
      <c r="M456" s="63" t="s">
        <v>3392</v>
      </c>
      <c r="N456" s="63" t="s">
        <v>3393</v>
      </c>
      <c r="O456" s="63" t="s">
        <v>3373</v>
      </c>
      <c r="P456" s="63" t="s">
        <v>700</v>
      </c>
      <c r="Q456" s="63" t="s">
        <v>701</v>
      </c>
    </row>
    <row r="457" spans="1:17">
      <c r="A457" s="63" t="s">
        <v>3394</v>
      </c>
      <c r="B457" s="63" t="s">
        <v>3425</v>
      </c>
      <c r="C457" s="63" t="s">
        <v>3362</v>
      </c>
      <c r="D457" s="63" t="s">
        <v>3396</v>
      </c>
      <c r="E457" s="63" t="s">
        <v>3397</v>
      </c>
      <c r="F457" s="63" t="s">
        <v>3398</v>
      </c>
      <c r="G457" s="63" t="s">
        <v>3370</v>
      </c>
      <c r="H457" s="63" t="s">
        <v>3399</v>
      </c>
      <c r="I457" s="63" t="s">
        <v>544</v>
      </c>
      <c r="K457" s="63" t="s">
        <v>696</v>
      </c>
      <c r="L457" s="63" t="s">
        <v>255</v>
      </c>
      <c r="M457" s="63" t="s">
        <v>3400</v>
      </c>
      <c r="N457" s="63" t="s">
        <v>3401</v>
      </c>
      <c r="O457" s="63" t="s">
        <v>3373</v>
      </c>
      <c r="P457" s="63" t="s">
        <v>700</v>
      </c>
      <c r="Q457" s="63" t="s">
        <v>701</v>
      </c>
    </row>
    <row r="458" spans="1:17">
      <c r="A458" s="63" t="s">
        <v>3367</v>
      </c>
      <c r="B458" s="63" t="s">
        <v>3432</v>
      </c>
      <c r="C458" s="63" t="s">
        <v>3362</v>
      </c>
      <c r="D458" s="63" t="s">
        <v>3403</v>
      </c>
      <c r="E458" s="63" t="s">
        <v>3404</v>
      </c>
      <c r="F458" s="63" t="s">
        <v>3369</v>
      </c>
      <c r="G458" s="63" t="s">
        <v>3370</v>
      </c>
      <c r="H458" s="63" t="s">
        <v>3371</v>
      </c>
      <c r="I458" s="63" t="s">
        <v>544</v>
      </c>
      <c r="K458" s="63" t="s">
        <v>696</v>
      </c>
      <c r="L458" s="63" t="s">
        <v>255</v>
      </c>
      <c r="M458" s="63" t="s">
        <v>3405</v>
      </c>
      <c r="N458" s="63" t="s">
        <v>3372</v>
      </c>
      <c r="O458" s="63" t="s">
        <v>3373</v>
      </c>
      <c r="P458" s="63" t="s">
        <v>700</v>
      </c>
      <c r="Q458" s="63" t="s">
        <v>701</v>
      </c>
    </row>
    <row r="459" spans="1:17">
      <c r="A459" s="63" t="s">
        <v>3406</v>
      </c>
      <c r="B459" s="63" t="s">
        <v>3433</v>
      </c>
      <c r="C459" s="63" t="s">
        <v>3362</v>
      </c>
      <c r="D459" s="63" t="s">
        <v>827</v>
      </c>
      <c r="E459" s="63" t="s">
        <v>3408</v>
      </c>
      <c r="F459" s="63" t="s">
        <v>3409</v>
      </c>
      <c r="G459" s="63" t="s">
        <v>3370</v>
      </c>
      <c r="H459" s="63" t="s">
        <v>3410</v>
      </c>
      <c r="I459" s="63" t="s">
        <v>544</v>
      </c>
      <c r="K459" s="63" t="s">
        <v>696</v>
      </c>
      <c r="L459" s="63" t="s">
        <v>255</v>
      </c>
      <c r="M459" s="63" t="s">
        <v>3411</v>
      </c>
      <c r="N459" s="63" t="s">
        <v>3412</v>
      </c>
      <c r="O459" s="63" t="s">
        <v>3373</v>
      </c>
      <c r="P459" s="63" t="s">
        <v>700</v>
      </c>
      <c r="Q459" s="63" t="s">
        <v>701</v>
      </c>
    </row>
    <row r="460" spans="1:17">
      <c r="A460" s="63" t="s">
        <v>3378</v>
      </c>
      <c r="B460" s="63" t="s">
        <v>3437</v>
      </c>
      <c r="C460" s="63" t="s">
        <v>3362</v>
      </c>
      <c r="D460" s="63" t="s">
        <v>3414</v>
      </c>
      <c r="E460" s="63" t="s">
        <v>3415</v>
      </c>
      <c r="F460" s="63" t="s">
        <v>3382</v>
      </c>
      <c r="G460" s="63" t="s">
        <v>3370</v>
      </c>
      <c r="H460" s="63" t="s">
        <v>3383</v>
      </c>
      <c r="I460" s="63" t="s">
        <v>544</v>
      </c>
      <c r="K460" s="63" t="s">
        <v>696</v>
      </c>
      <c r="L460" s="63" t="s">
        <v>255</v>
      </c>
      <c r="M460" s="63" t="s">
        <v>3416</v>
      </c>
      <c r="N460" s="63" t="s">
        <v>3385</v>
      </c>
      <c r="O460" s="63" t="s">
        <v>3373</v>
      </c>
      <c r="P460" s="63" t="s">
        <v>700</v>
      </c>
      <c r="Q460" s="63" t="s">
        <v>701</v>
      </c>
    </row>
    <row r="461" spans="1:17">
      <c r="A461" s="63" t="s">
        <v>3394</v>
      </c>
      <c r="B461" s="63" t="s">
        <v>3442</v>
      </c>
      <c r="C461" s="63" t="s">
        <v>3362</v>
      </c>
      <c r="D461" s="63" t="s">
        <v>3418</v>
      </c>
      <c r="E461" s="63" t="s">
        <v>3419</v>
      </c>
      <c r="F461" s="63" t="s">
        <v>3398</v>
      </c>
      <c r="G461" s="63" t="s">
        <v>3370</v>
      </c>
      <c r="H461" s="63" t="s">
        <v>3399</v>
      </c>
      <c r="I461" s="63" t="s">
        <v>544</v>
      </c>
      <c r="K461" s="63" t="s">
        <v>696</v>
      </c>
      <c r="L461" s="63" t="s">
        <v>255</v>
      </c>
      <c r="M461" s="63" t="s">
        <v>3420</v>
      </c>
      <c r="N461" s="63" t="s">
        <v>3401</v>
      </c>
      <c r="O461" s="63" t="s">
        <v>3373</v>
      </c>
      <c r="P461" s="63" t="s">
        <v>700</v>
      </c>
      <c r="Q461" s="63" t="s">
        <v>701</v>
      </c>
    </row>
    <row r="462" spans="1:17">
      <c r="A462" s="63" t="s">
        <v>3394</v>
      </c>
      <c r="B462" s="63" t="s">
        <v>3449</v>
      </c>
      <c r="C462" s="63" t="s">
        <v>3362</v>
      </c>
      <c r="D462" s="63" t="s">
        <v>3140</v>
      </c>
      <c r="E462" s="63" t="s">
        <v>3422</v>
      </c>
      <c r="F462" s="63" t="s">
        <v>3398</v>
      </c>
      <c r="G462" s="63" t="s">
        <v>3370</v>
      </c>
      <c r="H462" s="63" t="s">
        <v>3399</v>
      </c>
      <c r="I462" s="63" t="s">
        <v>544</v>
      </c>
      <c r="K462" s="63" t="s">
        <v>696</v>
      </c>
      <c r="L462" s="63" t="s">
        <v>255</v>
      </c>
      <c r="M462" s="63" t="s">
        <v>3423</v>
      </c>
      <c r="N462" s="63" t="s">
        <v>3401</v>
      </c>
      <c r="O462" s="63" t="s">
        <v>3373</v>
      </c>
      <c r="P462" s="63" t="s">
        <v>700</v>
      </c>
      <c r="Q462" s="63" t="s">
        <v>701</v>
      </c>
    </row>
    <row r="463" spans="1:17">
      <c r="A463" s="63" t="s">
        <v>3424</v>
      </c>
      <c r="B463" s="63" t="s">
        <v>3452</v>
      </c>
      <c r="C463" s="63" t="s">
        <v>3362</v>
      </c>
      <c r="D463" s="63" t="s">
        <v>3426</v>
      </c>
      <c r="E463" s="63" t="s">
        <v>3427</v>
      </c>
      <c r="F463" s="63" t="s">
        <v>3428</v>
      </c>
      <c r="G463" s="63" t="s">
        <v>3370</v>
      </c>
      <c r="H463" s="63" t="s">
        <v>3429</v>
      </c>
      <c r="I463" s="63" t="s">
        <v>544</v>
      </c>
      <c r="K463" s="63" t="s">
        <v>696</v>
      </c>
      <c r="L463" s="63" t="s">
        <v>255</v>
      </c>
      <c r="M463" s="63" t="s">
        <v>3430</v>
      </c>
      <c r="N463" s="63" t="s">
        <v>3431</v>
      </c>
      <c r="O463" s="63" t="s">
        <v>3373</v>
      </c>
      <c r="P463" s="63" t="s">
        <v>700</v>
      </c>
      <c r="Q463" s="63" t="s">
        <v>701</v>
      </c>
    </row>
    <row r="464" spans="1:17">
      <c r="A464" s="63" t="s">
        <v>3406</v>
      </c>
      <c r="B464" s="63" t="s">
        <v>3456</v>
      </c>
      <c r="C464" s="63" t="s">
        <v>3362</v>
      </c>
      <c r="D464" s="63" t="s">
        <v>3426</v>
      </c>
      <c r="E464" s="63" t="s">
        <v>3427</v>
      </c>
      <c r="F464" s="63" t="s">
        <v>3409</v>
      </c>
      <c r="G464" s="63" t="s">
        <v>3370</v>
      </c>
      <c r="H464" s="63" t="s">
        <v>3410</v>
      </c>
      <c r="I464" s="63" t="s">
        <v>544</v>
      </c>
      <c r="K464" s="63" t="s">
        <v>696</v>
      </c>
      <c r="L464" s="63" t="s">
        <v>255</v>
      </c>
      <c r="M464" s="63" t="s">
        <v>3430</v>
      </c>
      <c r="N464" s="63" t="s">
        <v>3412</v>
      </c>
      <c r="O464" s="63" t="s">
        <v>3373</v>
      </c>
      <c r="P464" s="63" t="s">
        <v>700</v>
      </c>
      <c r="Q464" s="63" t="s">
        <v>701</v>
      </c>
    </row>
    <row r="465" spans="1:17">
      <c r="A465" s="63" t="s">
        <v>3367</v>
      </c>
      <c r="B465" s="63" t="s">
        <v>3460</v>
      </c>
      <c r="C465" s="63" t="s">
        <v>3362</v>
      </c>
      <c r="D465" s="63" t="s">
        <v>3434</v>
      </c>
      <c r="E465" s="63" t="s">
        <v>3435</v>
      </c>
      <c r="F465" s="63" t="s">
        <v>3369</v>
      </c>
      <c r="G465" s="63" t="s">
        <v>3370</v>
      </c>
      <c r="H465" s="63" t="s">
        <v>3371</v>
      </c>
      <c r="I465" s="63" t="s">
        <v>544</v>
      </c>
      <c r="K465" s="63" t="s">
        <v>696</v>
      </c>
      <c r="L465" s="63" t="s">
        <v>255</v>
      </c>
      <c r="M465" s="63" t="s">
        <v>3436</v>
      </c>
      <c r="N465" s="63" t="s">
        <v>3372</v>
      </c>
      <c r="O465" s="63" t="s">
        <v>3373</v>
      </c>
      <c r="P465" s="63" t="s">
        <v>700</v>
      </c>
      <c r="Q465" s="63" t="s">
        <v>701</v>
      </c>
    </row>
    <row r="466" spans="1:17">
      <c r="A466" s="63" t="s">
        <v>3378</v>
      </c>
      <c r="B466" s="63" t="s">
        <v>3464</v>
      </c>
      <c r="C466" s="63" t="s">
        <v>3362</v>
      </c>
      <c r="D466" s="63" t="s">
        <v>3438</v>
      </c>
      <c r="E466" s="63" t="s">
        <v>3439</v>
      </c>
      <c r="F466" s="63" t="s">
        <v>3382</v>
      </c>
      <c r="G466" s="63" t="s">
        <v>3370</v>
      </c>
      <c r="H466" s="63" t="s">
        <v>3383</v>
      </c>
      <c r="I466" s="63" t="s">
        <v>544</v>
      </c>
      <c r="K466" s="63" t="s">
        <v>696</v>
      </c>
      <c r="L466" s="63" t="s">
        <v>255</v>
      </c>
      <c r="M466" s="63" t="s">
        <v>3440</v>
      </c>
      <c r="N466" s="63" t="s">
        <v>3385</v>
      </c>
      <c r="O466" s="63" t="s">
        <v>3373</v>
      </c>
      <c r="P466" s="63" t="s">
        <v>700</v>
      </c>
      <c r="Q466" s="63" t="s">
        <v>701</v>
      </c>
    </row>
    <row r="467" spans="1:17">
      <c r="A467" s="63" t="s">
        <v>3441</v>
      </c>
      <c r="B467" s="63" t="s">
        <v>3468</v>
      </c>
      <c r="C467" s="63" t="s">
        <v>3362</v>
      </c>
      <c r="D467" s="63" t="s">
        <v>3443</v>
      </c>
      <c r="E467" s="63" t="s">
        <v>3444</v>
      </c>
      <c r="F467" s="63" t="s">
        <v>3445</v>
      </c>
      <c r="G467" s="63" t="s">
        <v>3370</v>
      </c>
      <c r="H467" s="63" t="s">
        <v>3446</v>
      </c>
      <c r="I467" s="63" t="s">
        <v>544</v>
      </c>
      <c r="K467" s="63" t="s">
        <v>696</v>
      </c>
      <c r="L467" s="63" t="s">
        <v>255</v>
      </c>
      <c r="M467" s="63" t="s">
        <v>3447</v>
      </c>
      <c r="N467" s="63" t="s">
        <v>3448</v>
      </c>
      <c r="O467" s="63" t="s">
        <v>3373</v>
      </c>
      <c r="P467" s="63" t="s">
        <v>700</v>
      </c>
      <c r="Q467" s="63" t="s">
        <v>701</v>
      </c>
    </row>
    <row r="468" spans="1:17">
      <c r="A468" s="63" t="s">
        <v>3386</v>
      </c>
      <c r="B468" s="63" t="s">
        <v>3472</v>
      </c>
      <c r="C468" s="63" t="s">
        <v>3362</v>
      </c>
      <c r="D468" s="63" t="s">
        <v>2112</v>
      </c>
      <c r="E468" s="63" t="s">
        <v>3450</v>
      </c>
      <c r="F468" s="63" t="s">
        <v>3390</v>
      </c>
      <c r="G468" s="63" t="s">
        <v>3370</v>
      </c>
      <c r="H468" s="63" t="s">
        <v>3391</v>
      </c>
      <c r="I468" s="63" t="s">
        <v>544</v>
      </c>
      <c r="K468" s="63" t="s">
        <v>696</v>
      </c>
      <c r="L468" s="63" t="s">
        <v>255</v>
      </c>
      <c r="M468" s="63" t="s">
        <v>3451</v>
      </c>
      <c r="N468" s="63" t="s">
        <v>3393</v>
      </c>
      <c r="O468" s="63" t="s">
        <v>3373</v>
      </c>
      <c r="P468" s="63" t="s">
        <v>700</v>
      </c>
      <c r="Q468" s="63" t="s">
        <v>701</v>
      </c>
    </row>
    <row r="469" spans="1:17">
      <c r="A469" s="63" t="s">
        <v>3367</v>
      </c>
      <c r="B469" s="63" t="s">
        <v>3476</v>
      </c>
      <c r="C469" s="63" t="s">
        <v>3362</v>
      </c>
      <c r="D469" s="63" t="s">
        <v>3453</v>
      </c>
      <c r="E469" s="63" t="s">
        <v>3454</v>
      </c>
      <c r="F469" s="63" t="s">
        <v>3369</v>
      </c>
      <c r="G469" s="63" t="s">
        <v>3370</v>
      </c>
      <c r="H469" s="63" t="s">
        <v>3371</v>
      </c>
      <c r="I469" s="63" t="s">
        <v>544</v>
      </c>
      <c r="K469" s="63" t="s">
        <v>696</v>
      </c>
      <c r="L469" s="63" t="s">
        <v>255</v>
      </c>
      <c r="M469" s="63" t="s">
        <v>3455</v>
      </c>
      <c r="N469" s="63" t="s">
        <v>3372</v>
      </c>
      <c r="O469" s="63" t="s">
        <v>3373</v>
      </c>
      <c r="P469" s="63" t="s">
        <v>700</v>
      </c>
      <c r="Q469" s="63" t="s">
        <v>701</v>
      </c>
    </row>
    <row r="470" spans="1:17">
      <c r="A470" s="63" t="s">
        <v>3386</v>
      </c>
      <c r="B470" s="63" t="s">
        <v>3480</v>
      </c>
      <c r="C470" s="63" t="s">
        <v>3362</v>
      </c>
      <c r="D470" s="63" t="s">
        <v>3457</v>
      </c>
      <c r="E470" s="63" t="s">
        <v>3458</v>
      </c>
      <c r="F470" s="63" t="s">
        <v>3390</v>
      </c>
      <c r="G470" s="63" t="s">
        <v>3370</v>
      </c>
      <c r="H470" s="63" t="s">
        <v>3391</v>
      </c>
      <c r="I470" s="63" t="s">
        <v>544</v>
      </c>
      <c r="K470" s="63" t="s">
        <v>696</v>
      </c>
      <c r="L470" s="63" t="s">
        <v>255</v>
      </c>
      <c r="M470" s="63" t="s">
        <v>3459</v>
      </c>
      <c r="N470" s="63" t="s">
        <v>3393</v>
      </c>
      <c r="O470" s="63" t="s">
        <v>3373</v>
      </c>
      <c r="P470" s="63" t="s">
        <v>700</v>
      </c>
      <c r="Q470" s="63" t="s">
        <v>701</v>
      </c>
    </row>
    <row r="471" spans="1:17">
      <c r="A471" s="63" t="s">
        <v>3394</v>
      </c>
      <c r="B471" s="63" t="s">
        <v>3491</v>
      </c>
      <c r="C471" s="63" t="s">
        <v>3362</v>
      </c>
      <c r="D471" s="63" t="s">
        <v>3461</v>
      </c>
      <c r="E471" s="63" t="s">
        <v>3462</v>
      </c>
      <c r="F471" s="63" t="s">
        <v>3398</v>
      </c>
      <c r="G471" s="63" t="s">
        <v>3370</v>
      </c>
      <c r="H471" s="63" t="s">
        <v>3399</v>
      </c>
      <c r="I471" s="63" t="s">
        <v>544</v>
      </c>
      <c r="K471" s="63" t="s">
        <v>696</v>
      </c>
      <c r="L471" s="63" t="s">
        <v>255</v>
      </c>
      <c r="M471" s="63" t="s">
        <v>3463</v>
      </c>
      <c r="N471" s="63" t="s">
        <v>3401</v>
      </c>
      <c r="O471" s="63" t="s">
        <v>3373</v>
      </c>
      <c r="P471" s="63" t="s">
        <v>700</v>
      </c>
      <c r="Q471" s="63" t="s">
        <v>701</v>
      </c>
    </row>
    <row r="472" spans="1:17">
      <c r="A472" s="63" t="s">
        <v>3367</v>
      </c>
      <c r="B472" s="63" t="s">
        <v>3499</v>
      </c>
      <c r="C472" s="63" t="s">
        <v>3362</v>
      </c>
      <c r="D472" s="63" t="s">
        <v>3465</v>
      </c>
      <c r="E472" s="63" t="s">
        <v>3466</v>
      </c>
      <c r="F472" s="63" t="s">
        <v>3369</v>
      </c>
      <c r="G472" s="63" t="s">
        <v>3370</v>
      </c>
      <c r="H472" s="63" t="s">
        <v>3371</v>
      </c>
      <c r="I472" s="63" t="s">
        <v>544</v>
      </c>
      <c r="K472" s="63" t="s">
        <v>696</v>
      </c>
      <c r="L472" s="63" t="s">
        <v>255</v>
      </c>
      <c r="M472" s="63" t="s">
        <v>3467</v>
      </c>
      <c r="N472" s="63" t="s">
        <v>3372</v>
      </c>
      <c r="O472" s="63" t="s">
        <v>3373</v>
      </c>
      <c r="P472" s="63" t="s">
        <v>700</v>
      </c>
      <c r="Q472" s="63" t="s">
        <v>701</v>
      </c>
    </row>
    <row r="473" spans="1:17">
      <c r="A473" s="63" t="s">
        <v>3406</v>
      </c>
      <c r="B473" s="63" t="s">
        <v>3507</v>
      </c>
      <c r="C473" s="63" t="s">
        <v>3362</v>
      </c>
      <c r="D473" s="63" t="s">
        <v>3469</v>
      </c>
      <c r="E473" s="63" t="s">
        <v>3470</v>
      </c>
      <c r="F473" s="63" t="s">
        <v>3409</v>
      </c>
      <c r="G473" s="63" t="s">
        <v>3370</v>
      </c>
      <c r="H473" s="63" t="s">
        <v>3410</v>
      </c>
      <c r="I473" s="63" t="s">
        <v>544</v>
      </c>
      <c r="K473" s="63" t="s">
        <v>696</v>
      </c>
      <c r="L473" s="63" t="s">
        <v>255</v>
      </c>
      <c r="M473" s="63" t="s">
        <v>3471</v>
      </c>
      <c r="N473" s="63" t="s">
        <v>3412</v>
      </c>
      <c r="O473" s="63" t="s">
        <v>3373</v>
      </c>
      <c r="P473" s="63" t="s">
        <v>700</v>
      </c>
      <c r="Q473" s="63" t="s">
        <v>701</v>
      </c>
    </row>
    <row r="474" spans="1:17">
      <c r="A474" s="63" t="s">
        <v>3406</v>
      </c>
      <c r="B474" s="63" t="s">
        <v>3515</v>
      </c>
      <c r="C474" s="63" t="s">
        <v>3362</v>
      </c>
      <c r="D474" s="63" t="s">
        <v>3473</v>
      </c>
      <c r="E474" s="63" t="s">
        <v>3474</v>
      </c>
      <c r="F474" s="63" t="s">
        <v>3409</v>
      </c>
      <c r="G474" s="63" t="s">
        <v>3370</v>
      </c>
      <c r="H474" s="63" t="s">
        <v>3410</v>
      </c>
      <c r="I474" s="63" t="s">
        <v>544</v>
      </c>
      <c r="K474" s="63" t="s">
        <v>696</v>
      </c>
      <c r="L474" s="63" t="s">
        <v>255</v>
      </c>
      <c r="M474" s="63" t="s">
        <v>3475</v>
      </c>
      <c r="N474" s="63" t="s">
        <v>3412</v>
      </c>
      <c r="O474" s="63" t="s">
        <v>3373</v>
      </c>
      <c r="P474" s="63" t="s">
        <v>700</v>
      </c>
      <c r="Q474" s="63" t="s">
        <v>701</v>
      </c>
    </row>
    <row r="475" spans="1:17">
      <c r="A475" s="63" t="s">
        <v>3378</v>
      </c>
      <c r="B475" s="63" t="s">
        <v>3519</v>
      </c>
      <c r="C475" s="63" t="s">
        <v>3362</v>
      </c>
      <c r="D475" s="63" t="s">
        <v>2721</v>
      </c>
      <c r="E475" s="63" t="s">
        <v>3477</v>
      </c>
      <c r="F475" s="63" t="s">
        <v>3382</v>
      </c>
      <c r="G475" s="63" t="s">
        <v>3370</v>
      </c>
      <c r="H475" s="63" t="s">
        <v>3383</v>
      </c>
      <c r="I475" s="63" t="s">
        <v>544</v>
      </c>
      <c r="K475" s="63" t="s">
        <v>696</v>
      </c>
      <c r="L475" s="63" t="s">
        <v>255</v>
      </c>
      <c r="M475" s="63" t="s">
        <v>3478</v>
      </c>
      <c r="N475" s="63" t="s">
        <v>3385</v>
      </c>
      <c r="O475" s="63" t="s">
        <v>3373</v>
      </c>
      <c r="P475" s="63" t="s">
        <v>700</v>
      </c>
      <c r="Q475" s="63" t="s">
        <v>701</v>
      </c>
    </row>
    <row r="476" spans="1:17">
      <c r="A476" s="63" t="s">
        <v>3479</v>
      </c>
      <c r="B476" s="63" t="s">
        <v>3521</v>
      </c>
      <c r="C476" s="63" t="s">
        <v>3481</v>
      </c>
      <c r="D476" s="63" t="s">
        <v>3482</v>
      </c>
      <c r="E476" s="63" t="s">
        <v>3483</v>
      </c>
      <c r="F476" s="63" t="s">
        <v>3484</v>
      </c>
      <c r="G476" s="63" t="s">
        <v>3485</v>
      </c>
      <c r="H476" s="63" t="s">
        <v>3486</v>
      </c>
      <c r="I476" s="63" t="s">
        <v>544</v>
      </c>
      <c r="K476" s="63" t="s">
        <v>696</v>
      </c>
      <c r="L476" s="63" t="s">
        <v>255</v>
      </c>
      <c r="M476" s="63" t="s">
        <v>3487</v>
      </c>
      <c r="N476" s="63" t="s">
        <v>3488</v>
      </c>
      <c r="O476" s="63" t="s">
        <v>3489</v>
      </c>
      <c r="P476" s="63" t="s">
        <v>700</v>
      </c>
      <c r="Q476" s="63" t="s">
        <v>701</v>
      </c>
    </row>
    <row r="477" spans="1:17">
      <c r="A477" s="63" t="s">
        <v>3490</v>
      </c>
      <c r="B477" s="63" t="s">
        <v>3526</v>
      </c>
      <c r="C477" s="63" t="s">
        <v>3481</v>
      </c>
      <c r="D477" s="63" t="s">
        <v>3492</v>
      </c>
      <c r="E477" s="63" t="s">
        <v>3493</v>
      </c>
      <c r="F477" s="63" t="s">
        <v>3494</v>
      </c>
      <c r="G477" s="63" t="s">
        <v>3485</v>
      </c>
      <c r="H477" s="63" t="s">
        <v>3495</v>
      </c>
      <c r="I477" s="63" t="s">
        <v>544</v>
      </c>
      <c r="K477" s="63" t="s">
        <v>696</v>
      </c>
      <c r="L477" s="63" t="s">
        <v>255</v>
      </c>
      <c r="M477" s="63" t="s">
        <v>3496</v>
      </c>
      <c r="N477" s="63" t="s">
        <v>3497</v>
      </c>
      <c r="O477" s="63" t="s">
        <v>3489</v>
      </c>
      <c r="P477" s="63" t="s">
        <v>700</v>
      </c>
      <c r="Q477" s="63" t="s">
        <v>701</v>
      </c>
    </row>
    <row r="478" spans="1:17">
      <c r="A478" s="63" t="s">
        <v>3498</v>
      </c>
      <c r="B478" s="63" t="s">
        <v>3531</v>
      </c>
      <c r="C478" s="63" t="s">
        <v>3481</v>
      </c>
      <c r="D478" s="63" t="s">
        <v>3500</v>
      </c>
      <c r="E478" s="63" t="s">
        <v>3501</v>
      </c>
      <c r="F478" s="63" t="s">
        <v>3502</v>
      </c>
      <c r="G478" s="63" t="s">
        <v>3485</v>
      </c>
      <c r="H478" s="63" t="s">
        <v>3503</v>
      </c>
      <c r="I478" s="63" t="s">
        <v>544</v>
      </c>
      <c r="K478" s="63" t="s">
        <v>696</v>
      </c>
      <c r="L478" s="63" t="s">
        <v>255</v>
      </c>
      <c r="M478" s="63" t="s">
        <v>3504</v>
      </c>
      <c r="N478" s="63" t="s">
        <v>3505</v>
      </c>
      <c r="O478" s="63" t="s">
        <v>3489</v>
      </c>
      <c r="P478" s="63" t="s">
        <v>700</v>
      </c>
      <c r="Q478" s="63" t="s">
        <v>701</v>
      </c>
    </row>
    <row r="479" spans="1:17">
      <c r="A479" s="63" t="s">
        <v>3506</v>
      </c>
      <c r="B479" s="63" t="s">
        <v>3536</v>
      </c>
      <c r="C479" s="63" t="s">
        <v>3481</v>
      </c>
      <c r="D479" s="63" t="s">
        <v>3508</v>
      </c>
      <c r="E479" s="63" t="s">
        <v>3509</v>
      </c>
      <c r="F479" s="63" t="s">
        <v>3510</v>
      </c>
      <c r="G479" s="63" t="s">
        <v>3485</v>
      </c>
      <c r="H479" s="63" t="s">
        <v>3511</v>
      </c>
      <c r="I479" s="63" t="s">
        <v>544</v>
      </c>
      <c r="K479" s="63" t="s">
        <v>696</v>
      </c>
      <c r="L479" s="63" t="s">
        <v>255</v>
      </c>
      <c r="M479" s="63" t="s">
        <v>3512</v>
      </c>
      <c r="N479" s="63" t="s">
        <v>3513</v>
      </c>
      <c r="O479" s="63" t="s">
        <v>3489</v>
      </c>
      <c r="P479" s="63" t="s">
        <v>700</v>
      </c>
      <c r="Q479" s="63" t="s">
        <v>701</v>
      </c>
    </row>
    <row r="480" spans="1:17">
      <c r="A480" s="63" t="s">
        <v>3514</v>
      </c>
      <c r="B480" s="63" t="s">
        <v>3544</v>
      </c>
      <c r="C480" s="63" t="s">
        <v>3481</v>
      </c>
      <c r="D480" s="63" t="s">
        <v>3508</v>
      </c>
      <c r="E480" s="63" t="s">
        <v>3509</v>
      </c>
      <c r="F480" s="63" t="s">
        <v>3516</v>
      </c>
      <c r="G480" s="63" t="s">
        <v>3485</v>
      </c>
      <c r="H480" s="63" t="s">
        <v>3517</v>
      </c>
      <c r="I480" s="63" t="s">
        <v>544</v>
      </c>
      <c r="K480" s="63" t="s">
        <v>696</v>
      </c>
      <c r="L480" s="63" t="s">
        <v>255</v>
      </c>
      <c r="M480" s="63" t="s">
        <v>3512</v>
      </c>
      <c r="N480" s="63" t="s">
        <v>3518</v>
      </c>
      <c r="O480" s="63" t="s">
        <v>3489</v>
      </c>
      <c r="P480" s="63" t="s">
        <v>700</v>
      </c>
      <c r="Q480" s="63" t="s">
        <v>701</v>
      </c>
    </row>
    <row r="481" spans="1:17">
      <c r="A481" s="63" t="s">
        <v>791</v>
      </c>
      <c r="B481" s="63" t="s">
        <v>3552</v>
      </c>
      <c r="C481" s="63" t="s">
        <v>3481</v>
      </c>
      <c r="D481" s="63" t="s">
        <v>3508</v>
      </c>
      <c r="E481" s="63" t="s">
        <v>3509</v>
      </c>
      <c r="F481" s="63" t="s">
        <v>793</v>
      </c>
      <c r="G481" s="63" t="s">
        <v>794</v>
      </c>
      <c r="H481" s="63" t="s">
        <v>795</v>
      </c>
      <c r="I481" s="63" t="s">
        <v>544</v>
      </c>
      <c r="K481" s="63" t="s">
        <v>696</v>
      </c>
      <c r="L481" s="63" t="s">
        <v>255</v>
      </c>
      <c r="M481" s="63" t="s">
        <v>3512</v>
      </c>
      <c r="N481" s="63" t="s">
        <v>796</v>
      </c>
      <c r="O481" s="63" t="s">
        <v>797</v>
      </c>
      <c r="P481" s="63" t="s">
        <v>700</v>
      </c>
      <c r="Q481" s="63" t="s">
        <v>701</v>
      </c>
    </row>
    <row r="482" spans="1:17">
      <c r="A482" s="63" t="s">
        <v>3520</v>
      </c>
      <c r="B482" s="63" t="s">
        <v>3560</v>
      </c>
      <c r="C482" s="63" t="s">
        <v>3481</v>
      </c>
      <c r="D482" s="63" t="s">
        <v>3508</v>
      </c>
      <c r="E482" s="63" t="s">
        <v>3509</v>
      </c>
      <c r="F482" s="63" t="s">
        <v>3522</v>
      </c>
      <c r="G482" s="63" t="s">
        <v>3485</v>
      </c>
      <c r="H482" s="63" t="s">
        <v>3523</v>
      </c>
      <c r="I482" s="63" t="s">
        <v>544</v>
      </c>
      <c r="K482" s="63" t="s">
        <v>696</v>
      </c>
      <c r="L482" s="63" t="s">
        <v>256</v>
      </c>
      <c r="M482" s="63" t="s">
        <v>3512</v>
      </c>
      <c r="N482" s="63" t="s">
        <v>3524</v>
      </c>
      <c r="O482" s="63" t="s">
        <v>3489</v>
      </c>
      <c r="P482" s="63" t="s">
        <v>700</v>
      </c>
      <c r="Q482" s="63" t="s">
        <v>701</v>
      </c>
    </row>
    <row r="483" spans="1:17">
      <c r="A483" s="63" t="s">
        <v>3525</v>
      </c>
      <c r="B483" s="63" t="s">
        <v>3568</v>
      </c>
      <c r="C483" s="63" t="s">
        <v>3481</v>
      </c>
      <c r="D483" s="63" t="s">
        <v>3508</v>
      </c>
      <c r="E483" s="63" t="s">
        <v>3509</v>
      </c>
      <c r="F483" s="63" t="s">
        <v>3527</v>
      </c>
      <c r="G483" s="63" t="s">
        <v>3485</v>
      </c>
      <c r="H483" s="63" t="s">
        <v>3528</v>
      </c>
      <c r="I483" s="63" t="s">
        <v>544</v>
      </c>
      <c r="K483" s="63" t="s">
        <v>696</v>
      </c>
      <c r="L483" s="63" t="s">
        <v>255</v>
      </c>
      <c r="M483" s="63" t="s">
        <v>3512</v>
      </c>
      <c r="N483" s="63" t="s">
        <v>3529</v>
      </c>
      <c r="O483" s="63" t="s">
        <v>3489</v>
      </c>
      <c r="P483" s="63" t="s">
        <v>700</v>
      </c>
      <c r="Q483" s="63" t="s">
        <v>701</v>
      </c>
    </row>
    <row r="484" spans="1:17">
      <c r="A484" s="63" t="s">
        <v>3530</v>
      </c>
      <c r="B484" s="63" t="s">
        <v>3576</v>
      </c>
      <c r="C484" s="63" t="s">
        <v>3481</v>
      </c>
      <c r="D484" s="63" t="s">
        <v>3508</v>
      </c>
      <c r="E484" s="63" t="s">
        <v>3509</v>
      </c>
      <c r="F484" s="63" t="s">
        <v>3532</v>
      </c>
      <c r="G484" s="63" t="s">
        <v>3485</v>
      </c>
      <c r="H484" s="63" t="s">
        <v>3533</v>
      </c>
      <c r="I484" s="63" t="s">
        <v>544</v>
      </c>
      <c r="K484" s="63" t="s">
        <v>696</v>
      </c>
      <c r="L484" s="63" t="s">
        <v>255</v>
      </c>
      <c r="M484" s="63" t="s">
        <v>3512</v>
      </c>
      <c r="N484" s="63" t="s">
        <v>3534</v>
      </c>
      <c r="O484" s="63" t="s">
        <v>3489</v>
      </c>
      <c r="P484" s="63" t="s">
        <v>700</v>
      </c>
      <c r="Q484" s="63" t="s">
        <v>701</v>
      </c>
    </row>
    <row r="485" spans="1:17">
      <c r="A485" s="63" t="s">
        <v>3535</v>
      </c>
      <c r="B485" s="63" t="s">
        <v>3584</v>
      </c>
      <c r="C485" s="63" t="s">
        <v>3481</v>
      </c>
      <c r="D485" s="63" t="s">
        <v>3537</v>
      </c>
      <c r="E485" s="63" t="s">
        <v>3538</v>
      </c>
      <c r="F485" s="63" t="s">
        <v>3539</v>
      </c>
      <c r="G485" s="63" t="s">
        <v>3485</v>
      </c>
      <c r="H485" s="63" t="s">
        <v>3540</v>
      </c>
      <c r="I485" s="63" t="s">
        <v>544</v>
      </c>
      <c r="K485" s="63" t="s">
        <v>696</v>
      </c>
      <c r="L485" s="63" t="s">
        <v>255</v>
      </c>
      <c r="M485" s="63" t="s">
        <v>3541</v>
      </c>
      <c r="N485" s="63" t="s">
        <v>3542</v>
      </c>
      <c r="O485" s="63" t="s">
        <v>3489</v>
      </c>
      <c r="P485" s="63" t="s">
        <v>700</v>
      </c>
      <c r="Q485" s="63" t="s">
        <v>701</v>
      </c>
    </row>
    <row r="486" spans="1:17">
      <c r="A486" s="63" t="s">
        <v>3543</v>
      </c>
      <c r="B486" s="63" t="s">
        <v>3592</v>
      </c>
      <c r="C486" s="63" t="s">
        <v>3481</v>
      </c>
      <c r="D486" s="63" t="s">
        <v>3545</v>
      </c>
      <c r="E486" s="63" t="s">
        <v>3546</v>
      </c>
      <c r="F486" s="63" t="s">
        <v>3547</v>
      </c>
      <c r="G486" s="63" t="s">
        <v>3485</v>
      </c>
      <c r="H486" s="63" t="s">
        <v>3548</v>
      </c>
      <c r="I486" s="63" t="s">
        <v>544</v>
      </c>
      <c r="K486" s="63" t="s">
        <v>696</v>
      </c>
      <c r="L486" s="63" t="s">
        <v>255</v>
      </c>
      <c r="M486" s="63" t="s">
        <v>3549</v>
      </c>
      <c r="N486" s="63" t="s">
        <v>3550</v>
      </c>
      <c r="O486" s="63" t="s">
        <v>3489</v>
      </c>
      <c r="P486" s="63" t="s">
        <v>700</v>
      </c>
      <c r="Q486" s="63" t="s">
        <v>701</v>
      </c>
    </row>
    <row r="487" spans="1:17">
      <c r="A487" s="63" t="s">
        <v>3551</v>
      </c>
      <c r="B487" s="63" t="s">
        <v>3600</v>
      </c>
      <c r="C487" s="63" t="s">
        <v>3481</v>
      </c>
      <c r="D487" s="63" t="s">
        <v>3553</v>
      </c>
      <c r="E487" s="63" t="s">
        <v>3554</v>
      </c>
      <c r="F487" s="63" t="s">
        <v>3555</v>
      </c>
      <c r="G487" s="63" t="s">
        <v>3485</v>
      </c>
      <c r="H487" s="63" t="s">
        <v>3556</v>
      </c>
      <c r="I487" s="63" t="s">
        <v>544</v>
      </c>
      <c r="K487" s="63" t="s">
        <v>696</v>
      </c>
      <c r="L487" s="63" t="s">
        <v>255</v>
      </c>
      <c r="M487" s="63" t="s">
        <v>3557</v>
      </c>
      <c r="N487" s="63" t="s">
        <v>3558</v>
      </c>
      <c r="O487" s="63" t="s">
        <v>3489</v>
      </c>
      <c r="P487" s="63" t="s">
        <v>700</v>
      </c>
      <c r="Q487" s="63" t="s">
        <v>701</v>
      </c>
    </row>
    <row r="488" spans="1:17">
      <c r="A488" s="63" t="s">
        <v>3559</v>
      </c>
      <c r="B488" s="63" t="s">
        <v>3608</v>
      </c>
      <c r="C488" s="63" t="s">
        <v>3481</v>
      </c>
      <c r="D488" s="63" t="s">
        <v>3561</v>
      </c>
      <c r="E488" s="63" t="s">
        <v>3562</v>
      </c>
      <c r="F488" s="63" t="s">
        <v>3563</v>
      </c>
      <c r="G488" s="63" t="s">
        <v>3485</v>
      </c>
      <c r="H488" s="63" t="s">
        <v>3564</v>
      </c>
      <c r="I488" s="63" t="s">
        <v>544</v>
      </c>
      <c r="K488" s="63" t="s">
        <v>696</v>
      </c>
      <c r="L488" s="63" t="s">
        <v>255</v>
      </c>
      <c r="M488" s="63" t="s">
        <v>3565</v>
      </c>
      <c r="N488" s="63" t="s">
        <v>3566</v>
      </c>
      <c r="O488" s="63" t="s">
        <v>3489</v>
      </c>
      <c r="P488" s="63" t="s">
        <v>700</v>
      </c>
      <c r="Q488" s="63" t="s">
        <v>701</v>
      </c>
    </row>
    <row r="489" spans="1:17">
      <c r="A489" s="63" t="s">
        <v>3567</v>
      </c>
      <c r="B489" s="63" t="s">
        <v>3616</v>
      </c>
      <c r="C489" s="63" t="s">
        <v>3481</v>
      </c>
      <c r="D489" s="63" t="s">
        <v>3569</v>
      </c>
      <c r="E489" s="63" t="s">
        <v>3570</v>
      </c>
      <c r="F489" s="63" t="s">
        <v>3571</v>
      </c>
      <c r="G489" s="63" t="s">
        <v>3485</v>
      </c>
      <c r="H489" s="63" t="s">
        <v>3572</v>
      </c>
      <c r="I489" s="63" t="s">
        <v>544</v>
      </c>
      <c r="K489" s="63" t="s">
        <v>696</v>
      </c>
      <c r="L489" s="63" t="s">
        <v>255</v>
      </c>
      <c r="M489" s="63" t="s">
        <v>3573</v>
      </c>
      <c r="N489" s="63" t="s">
        <v>3574</v>
      </c>
      <c r="O489" s="63" t="s">
        <v>3489</v>
      </c>
      <c r="P489" s="63" t="s">
        <v>700</v>
      </c>
      <c r="Q489" s="63" t="s">
        <v>701</v>
      </c>
    </row>
    <row r="490" spans="1:17">
      <c r="A490" s="63" t="s">
        <v>3575</v>
      </c>
      <c r="B490" s="63" t="s">
        <v>3624</v>
      </c>
      <c r="C490" s="63" t="s">
        <v>3481</v>
      </c>
      <c r="D490" s="63" t="s">
        <v>3577</v>
      </c>
      <c r="E490" s="63" t="s">
        <v>3578</v>
      </c>
      <c r="F490" s="63" t="s">
        <v>3579</v>
      </c>
      <c r="G490" s="63" t="s">
        <v>3485</v>
      </c>
      <c r="H490" s="63" t="s">
        <v>3580</v>
      </c>
      <c r="I490" s="63" t="s">
        <v>544</v>
      </c>
      <c r="K490" s="63" t="s">
        <v>696</v>
      </c>
      <c r="L490" s="63" t="s">
        <v>255</v>
      </c>
      <c r="M490" s="63" t="s">
        <v>3581</v>
      </c>
      <c r="N490" s="63" t="s">
        <v>3582</v>
      </c>
      <c r="O490" s="63" t="s">
        <v>3489</v>
      </c>
      <c r="P490" s="63" t="s">
        <v>700</v>
      </c>
      <c r="Q490" s="63" t="s">
        <v>701</v>
      </c>
    </row>
    <row r="491" spans="1:17">
      <c r="A491" s="63" t="s">
        <v>3583</v>
      </c>
      <c r="B491" s="63" t="s">
        <v>3634</v>
      </c>
      <c r="C491" s="63" t="s">
        <v>3481</v>
      </c>
      <c r="D491" s="63" t="s">
        <v>3585</v>
      </c>
      <c r="E491" s="63" t="s">
        <v>3586</v>
      </c>
      <c r="F491" s="63" t="s">
        <v>3587</v>
      </c>
      <c r="G491" s="63" t="s">
        <v>3485</v>
      </c>
      <c r="H491" s="63" t="s">
        <v>3588</v>
      </c>
      <c r="I491" s="63" t="s">
        <v>544</v>
      </c>
      <c r="K491" s="63" t="s">
        <v>696</v>
      </c>
      <c r="L491" s="63" t="s">
        <v>255</v>
      </c>
      <c r="M491" s="63" t="s">
        <v>3589</v>
      </c>
      <c r="N491" s="63" t="s">
        <v>3590</v>
      </c>
      <c r="O491" s="63" t="s">
        <v>3489</v>
      </c>
      <c r="P491" s="63" t="s">
        <v>700</v>
      </c>
      <c r="Q491" s="63" t="s">
        <v>701</v>
      </c>
    </row>
    <row r="492" spans="1:17">
      <c r="A492" s="63" t="s">
        <v>3591</v>
      </c>
      <c r="B492" s="63" t="s">
        <v>3639</v>
      </c>
      <c r="C492" s="63" t="s">
        <v>3481</v>
      </c>
      <c r="D492" s="63" t="s">
        <v>3593</v>
      </c>
      <c r="E492" s="63" t="s">
        <v>3594</v>
      </c>
      <c r="F492" s="63" t="s">
        <v>3595</v>
      </c>
      <c r="G492" s="63" t="s">
        <v>3485</v>
      </c>
      <c r="H492" s="63" t="s">
        <v>3596</v>
      </c>
      <c r="I492" s="63" t="s">
        <v>544</v>
      </c>
      <c r="K492" s="63" t="s">
        <v>696</v>
      </c>
      <c r="L492" s="63" t="s">
        <v>255</v>
      </c>
      <c r="M492" s="63" t="s">
        <v>3597</v>
      </c>
      <c r="N492" s="63" t="s">
        <v>3598</v>
      </c>
      <c r="O492" s="63" t="s">
        <v>3489</v>
      </c>
      <c r="P492" s="63" t="s">
        <v>700</v>
      </c>
      <c r="Q492" s="63" t="s">
        <v>701</v>
      </c>
    </row>
    <row r="493" spans="1:17">
      <c r="A493" s="63" t="s">
        <v>3599</v>
      </c>
      <c r="B493" s="63" t="s">
        <v>3647</v>
      </c>
      <c r="C493" s="63" t="s">
        <v>3481</v>
      </c>
      <c r="D493" s="63" t="s">
        <v>3601</v>
      </c>
      <c r="E493" s="63" t="s">
        <v>3602</v>
      </c>
      <c r="F493" s="63" t="s">
        <v>3603</v>
      </c>
      <c r="G493" s="63" t="s">
        <v>3485</v>
      </c>
      <c r="H493" s="63" t="s">
        <v>3604</v>
      </c>
      <c r="I493" s="63" t="s">
        <v>544</v>
      </c>
      <c r="K493" s="63" t="s">
        <v>696</v>
      </c>
      <c r="L493" s="63" t="s">
        <v>255</v>
      </c>
      <c r="M493" s="63" t="s">
        <v>3605</v>
      </c>
      <c r="N493" s="63" t="s">
        <v>3606</v>
      </c>
      <c r="O493" s="63" t="s">
        <v>3489</v>
      </c>
      <c r="P493" s="63" t="s">
        <v>700</v>
      </c>
      <c r="Q493" s="63" t="s">
        <v>701</v>
      </c>
    </row>
    <row r="494" spans="1:17">
      <c r="A494" s="63" t="s">
        <v>3607</v>
      </c>
      <c r="B494" s="63" t="s">
        <v>3655</v>
      </c>
      <c r="C494" s="63" t="s">
        <v>3481</v>
      </c>
      <c r="D494" s="63" t="s">
        <v>3609</v>
      </c>
      <c r="E494" s="63" t="s">
        <v>3610</v>
      </c>
      <c r="F494" s="63" t="s">
        <v>3611</v>
      </c>
      <c r="G494" s="63" t="s">
        <v>3485</v>
      </c>
      <c r="H494" s="63" t="s">
        <v>3612</v>
      </c>
      <c r="I494" s="63" t="s">
        <v>544</v>
      </c>
      <c r="K494" s="63" t="s">
        <v>696</v>
      </c>
      <c r="L494" s="63" t="s">
        <v>255</v>
      </c>
      <c r="M494" s="63" t="s">
        <v>3613</v>
      </c>
      <c r="N494" s="63" t="s">
        <v>3614</v>
      </c>
      <c r="O494" s="63" t="s">
        <v>3489</v>
      </c>
      <c r="P494" s="63" t="s">
        <v>700</v>
      </c>
      <c r="Q494" s="63" t="s">
        <v>701</v>
      </c>
    </row>
    <row r="495" spans="1:17">
      <c r="A495" s="63" t="s">
        <v>3615</v>
      </c>
      <c r="B495" s="63" t="s">
        <v>3663</v>
      </c>
      <c r="C495" s="63" t="s">
        <v>3481</v>
      </c>
      <c r="D495" s="63" t="s">
        <v>3617</v>
      </c>
      <c r="E495" s="63" t="s">
        <v>3618</v>
      </c>
      <c r="F495" s="63" t="s">
        <v>3619</v>
      </c>
      <c r="G495" s="63" t="s">
        <v>3485</v>
      </c>
      <c r="H495" s="63" t="s">
        <v>3620</v>
      </c>
      <c r="I495" s="63" t="s">
        <v>544</v>
      </c>
      <c r="K495" s="63" t="s">
        <v>696</v>
      </c>
      <c r="L495" s="63" t="s">
        <v>255</v>
      </c>
      <c r="M495" s="63" t="s">
        <v>3621</v>
      </c>
      <c r="N495" s="63" t="s">
        <v>3622</v>
      </c>
      <c r="O495" s="63" t="s">
        <v>3489</v>
      </c>
      <c r="P495" s="63" t="s">
        <v>700</v>
      </c>
      <c r="Q495" s="63" t="s">
        <v>701</v>
      </c>
    </row>
    <row r="496" spans="1:17">
      <c r="A496" s="63" t="s">
        <v>3623</v>
      </c>
      <c r="B496" s="63" t="s">
        <v>3671</v>
      </c>
      <c r="C496" s="63" t="s">
        <v>3481</v>
      </c>
      <c r="D496" s="63" t="s">
        <v>3625</v>
      </c>
      <c r="E496" s="63" t="s">
        <v>3626</v>
      </c>
      <c r="F496" s="63" t="s">
        <v>3627</v>
      </c>
      <c r="G496" s="63" t="s">
        <v>3628</v>
      </c>
      <c r="H496" s="63" t="s">
        <v>3629</v>
      </c>
      <c r="I496" s="63" t="s">
        <v>544</v>
      </c>
      <c r="K496" s="63" t="s">
        <v>696</v>
      </c>
      <c r="L496" s="63" t="s">
        <v>255</v>
      </c>
      <c r="M496" s="63" t="s">
        <v>3630</v>
      </c>
      <c r="N496" s="63" t="s">
        <v>3631</v>
      </c>
      <c r="O496" s="63" t="s">
        <v>3632</v>
      </c>
      <c r="P496" s="63" t="s">
        <v>700</v>
      </c>
      <c r="Q496" s="63" t="s">
        <v>701</v>
      </c>
    </row>
    <row r="497" spans="1:17">
      <c r="A497" s="63" t="s">
        <v>3633</v>
      </c>
      <c r="B497" s="63" t="s">
        <v>3679</v>
      </c>
      <c r="C497" s="63" t="s">
        <v>3481</v>
      </c>
      <c r="D497" s="63" t="s">
        <v>3625</v>
      </c>
      <c r="E497" s="63" t="s">
        <v>3626</v>
      </c>
      <c r="F497" s="63" t="s">
        <v>3635</v>
      </c>
      <c r="G497" s="63" t="s">
        <v>3485</v>
      </c>
      <c r="H497" s="63" t="s">
        <v>3636</v>
      </c>
      <c r="I497" s="63" t="s">
        <v>544</v>
      </c>
      <c r="K497" s="63" t="s">
        <v>696</v>
      </c>
      <c r="L497" s="63" t="s">
        <v>256</v>
      </c>
      <c r="M497" s="63" t="s">
        <v>3630</v>
      </c>
      <c r="N497" s="63" t="s">
        <v>3637</v>
      </c>
      <c r="O497" s="63" t="s">
        <v>3489</v>
      </c>
      <c r="P497" s="63" t="s">
        <v>700</v>
      </c>
      <c r="Q497" s="63" t="s">
        <v>701</v>
      </c>
    </row>
    <row r="498" spans="1:17">
      <c r="A498" s="63" t="s">
        <v>3638</v>
      </c>
      <c r="B498" s="63" t="s">
        <v>3687</v>
      </c>
      <c r="C498" s="63" t="s">
        <v>3481</v>
      </c>
      <c r="D498" s="63" t="s">
        <v>3640</v>
      </c>
      <c r="E498" s="63" t="s">
        <v>3641</v>
      </c>
      <c r="F498" s="63" t="s">
        <v>3642</v>
      </c>
      <c r="G498" s="63" t="s">
        <v>3485</v>
      </c>
      <c r="H498" s="63" t="s">
        <v>3643</v>
      </c>
      <c r="I498" s="63" t="s">
        <v>544</v>
      </c>
      <c r="K498" s="63" t="s">
        <v>696</v>
      </c>
      <c r="L498" s="63" t="s">
        <v>255</v>
      </c>
      <c r="M498" s="63" t="s">
        <v>3644</v>
      </c>
      <c r="N498" s="63" t="s">
        <v>3645</v>
      </c>
      <c r="O498" s="63" t="s">
        <v>3489</v>
      </c>
      <c r="P498" s="63" t="s">
        <v>700</v>
      </c>
      <c r="Q498" s="63" t="s">
        <v>701</v>
      </c>
    </row>
    <row r="499" spans="1:17">
      <c r="A499" s="63" t="s">
        <v>3646</v>
      </c>
      <c r="B499" s="63" t="s">
        <v>3698</v>
      </c>
      <c r="C499" s="63" t="s">
        <v>3481</v>
      </c>
      <c r="D499" s="63" t="s">
        <v>3648</v>
      </c>
      <c r="E499" s="63" t="s">
        <v>3649</v>
      </c>
      <c r="F499" s="63" t="s">
        <v>3650</v>
      </c>
      <c r="G499" s="63" t="s">
        <v>3485</v>
      </c>
      <c r="H499" s="63" t="s">
        <v>3651</v>
      </c>
      <c r="I499" s="63" t="s">
        <v>544</v>
      </c>
      <c r="K499" s="63" t="s">
        <v>696</v>
      </c>
      <c r="L499" s="63" t="s">
        <v>256</v>
      </c>
      <c r="M499" s="63" t="s">
        <v>3652</v>
      </c>
      <c r="N499" s="63" t="s">
        <v>3653</v>
      </c>
      <c r="O499" s="63" t="s">
        <v>3489</v>
      </c>
      <c r="P499" s="63" t="s">
        <v>700</v>
      </c>
      <c r="Q499" s="63" t="s">
        <v>701</v>
      </c>
    </row>
    <row r="500" spans="1:17">
      <c r="A500" s="63" t="s">
        <v>3654</v>
      </c>
      <c r="B500" s="63" t="s">
        <v>3706</v>
      </c>
      <c r="C500" s="63" t="s">
        <v>3481</v>
      </c>
      <c r="D500" s="63" t="s">
        <v>3656</v>
      </c>
      <c r="E500" s="63" t="s">
        <v>3657</v>
      </c>
      <c r="F500" s="63" t="s">
        <v>3658</v>
      </c>
      <c r="G500" s="63" t="s">
        <v>3485</v>
      </c>
      <c r="H500" s="63" t="s">
        <v>3659</v>
      </c>
      <c r="I500" s="63" t="s">
        <v>544</v>
      </c>
      <c r="K500" s="63" t="s">
        <v>696</v>
      </c>
      <c r="L500" s="63" t="s">
        <v>255</v>
      </c>
      <c r="M500" s="63" t="s">
        <v>3660</v>
      </c>
      <c r="N500" s="63" t="s">
        <v>3661</v>
      </c>
      <c r="O500" s="63" t="s">
        <v>3489</v>
      </c>
      <c r="P500" s="63" t="s">
        <v>700</v>
      </c>
      <c r="Q500" s="63" t="s">
        <v>701</v>
      </c>
    </row>
    <row r="501" spans="1:17">
      <c r="A501" s="63" t="s">
        <v>3662</v>
      </c>
      <c r="B501" s="63" t="s">
        <v>625</v>
      </c>
      <c r="C501" s="63" t="s">
        <v>3481</v>
      </c>
      <c r="D501" s="63" t="s">
        <v>3664</v>
      </c>
      <c r="E501" s="63" t="s">
        <v>3665</v>
      </c>
      <c r="F501" s="63" t="s">
        <v>3666</v>
      </c>
      <c r="G501" s="63" t="s">
        <v>3485</v>
      </c>
      <c r="H501" s="63" t="s">
        <v>3667</v>
      </c>
      <c r="I501" s="63" t="s">
        <v>544</v>
      </c>
      <c r="K501" s="63" t="s">
        <v>696</v>
      </c>
      <c r="L501" s="63" t="s">
        <v>255</v>
      </c>
      <c r="M501" s="63" t="s">
        <v>3668</v>
      </c>
      <c r="N501" s="63" t="s">
        <v>3669</v>
      </c>
      <c r="O501" s="63" t="s">
        <v>3489</v>
      </c>
      <c r="P501" s="63" t="s">
        <v>700</v>
      </c>
      <c r="Q501" s="63" t="s">
        <v>701</v>
      </c>
    </row>
    <row r="502" spans="1:17">
      <c r="A502" s="63" t="s">
        <v>3670</v>
      </c>
      <c r="B502" s="63" t="s">
        <v>3721</v>
      </c>
      <c r="C502" s="63" t="s">
        <v>3481</v>
      </c>
      <c r="D502" s="63" t="s">
        <v>3672</v>
      </c>
      <c r="E502" s="63" t="s">
        <v>3673</v>
      </c>
      <c r="F502" s="63" t="s">
        <v>3674</v>
      </c>
      <c r="G502" s="63" t="s">
        <v>3485</v>
      </c>
      <c r="H502" s="63" t="s">
        <v>3675</v>
      </c>
      <c r="I502" s="63" t="s">
        <v>544</v>
      </c>
      <c r="K502" s="63" t="s">
        <v>696</v>
      </c>
      <c r="L502" s="63" t="s">
        <v>256</v>
      </c>
      <c r="M502" s="63" t="s">
        <v>3676</v>
      </c>
      <c r="N502" s="63" t="s">
        <v>3677</v>
      </c>
      <c r="O502" s="63" t="s">
        <v>3489</v>
      </c>
      <c r="P502" s="63" t="s">
        <v>700</v>
      </c>
      <c r="Q502" s="63" t="s">
        <v>701</v>
      </c>
    </row>
    <row r="503" spans="1:17">
      <c r="A503" s="63" t="s">
        <v>3678</v>
      </c>
      <c r="B503" s="63" t="s">
        <v>3729</v>
      </c>
      <c r="C503" s="63" t="s">
        <v>3481</v>
      </c>
      <c r="D503" s="63" t="s">
        <v>3680</v>
      </c>
      <c r="E503" s="63" t="s">
        <v>3681</v>
      </c>
      <c r="F503" s="63" t="s">
        <v>3682</v>
      </c>
      <c r="G503" s="63" t="s">
        <v>3485</v>
      </c>
      <c r="H503" s="63" t="s">
        <v>3683</v>
      </c>
      <c r="I503" s="63" t="s">
        <v>544</v>
      </c>
      <c r="K503" s="63" t="s">
        <v>696</v>
      </c>
      <c r="L503" s="63" t="s">
        <v>255</v>
      </c>
      <c r="M503" s="63" t="s">
        <v>3684</v>
      </c>
      <c r="N503" s="63" t="s">
        <v>3685</v>
      </c>
      <c r="O503" s="63" t="s">
        <v>3489</v>
      </c>
      <c r="P503" s="63" t="s">
        <v>700</v>
      </c>
      <c r="Q503" s="63" t="s">
        <v>701</v>
      </c>
    </row>
    <row r="504" spans="1:17">
      <c r="A504" s="63" t="s">
        <v>3686</v>
      </c>
      <c r="B504" s="63" t="s">
        <v>3737</v>
      </c>
      <c r="C504" s="63" t="s">
        <v>3688</v>
      </c>
      <c r="D504" s="63" t="s">
        <v>3689</v>
      </c>
      <c r="E504" s="63" t="s">
        <v>3690</v>
      </c>
      <c r="F504" s="63" t="s">
        <v>3691</v>
      </c>
      <c r="G504" s="63" t="s">
        <v>3692</v>
      </c>
      <c r="H504" s="63" t="s">
        <v>3693</v>
      </c>
      <c r="I504" s="63" t="s">
        <v>544</v>
      </c>
      <c r="K504" s="63" t="s">
        <v>696</v>
      </c>
      <c r="L504" s="63" t="s">
        <v>255</v>
      </c>
      <c r="M504" s="63" t="s">
        <v>3694</v>
      </c>
      <c r="N504" s="63" t="s">
        <v>3695</v>
      </c>
      <c r="O504" s="63" t="s">
        <v>3696</v>
      </c>
      <c r="P504" s="63" t="s">
        <v>700</v>
      </c>
      <c r="Q504" s="63" t="s">
        <v>701</v>
      </c>
    </row>
    <row r="505" spans="1:17">
      <c r="A505" s="63" t="s">
        <v>3697</v>
      </c>
      <c r="B505" s="63" t="s">
        <v>3745</v>
      </c>
      <c r="C505" s="63" t="s">
        <v>3688</v>
      </c>
      <c r="D505" s="63" t="s">
        <v>3699</v>
      </c>
      <c r="E505" s="63" t="s">
        <v>3700</v>
      </c>
      <c r="F505" s="63" t="s">
        <v>3701</v>
      </c>
      <c r="G505" s="63" t="s">
        <v>3692</v>
      </c>
      <c r="H505" s="63" t="s">
        <v>3702</v>
      </c>
      <c r="I505" s="63" t="s">
        <v>544</v>
      </c>
      <c r="K505" s="63" t="s">
        <v>696</v>
      </c>
      <c r="L505" s="63" t="s">
        <v>255</v>
      </c>
      <c r="M505" s="63" t="s">
        <v>3703</v>
      </c>
      <c r="N505" s="63" t="s">
        <v>3704</v>
      </c>
      <c r="O505" s="63" t="s">
        <v>3696</v>
      </c>
      <c r="P505" s="63" t="s">
        <v>700</v>
      </c>
      <c r="Q505" s="63" t="s">
        <v>701</v>
      </c>
    </row>
    <row r="506" spans="1:17">
      <c r="A506" s="63" t="s">
        <v>3705</v>
      </c>
      <c r="B506" s="63" t="s">
        <v>3753</v>
      </c>
      <c r="C506" s="63" t="s">
        <v>3688</v>
      </c>
      <c r="D506" s="63" t="s">
        <v>3707</v>
      </c>
      <c r="E506" s="63" t="s">
        <v>3708</v>
      </c>
      <c r="F506" s="63" t="s">
        <v>3709</v>
      </c>
      <c r="G506" s="63" t="s">
        <v>3692</v>
      </c>
      <c r="H506" s="63" t="s">
        <v>3710</v>
      </c>
      <c r="I506" s="63" t="s">
        <v>544</v>
      </c>
      <c r="K506" s="63" t="s">
        <v>696</v>
      </c>
      <c r="L506" s="63" t="s">
        <v>255</v>
      </c>
      <c r="M506" s="63" t="s">
        <v>3711</v>
      </c>
      <c r="N506" s="63" t="s">
        <v>3712</v>
      </c>
      <c r="O506" s="63" t="s">
        <v>3696</v>
      </c>
      <c r="P506" s="63" t="s">
        <v>700</v>
      </c>
      <c r="Q506" s="63" t="s">
        <v>701</v>
      </c>
    </row>
    <row r="507" spans="1:17">
      <c r="A507" s="63" t="s">
        <v>3713</v>
      </c>
      <c r="B507" s="63" t="s">
        <v>3761</v>
      </c>
      <c r="C507" s="63" t="s">
        <v>3688</v>
      </c>
      <c r="D507" s="63" t="s">
        <v>3714</v>
      </c>
      <c r="E507" s="63" t="s">
        <v>3715</v>
      </c>
      <c r="F507" s="63" t="s">
        <v>3716</v>
      </c>
      <c r="G507" s="63" t="s">
        <v>3692</v>
      </c>
      <c r="H507" s="63" t="s">
        <v>3717</v>
      </c>
      <c r="I507" s="63" t="s">
        <v>544</v>
      </c>
      <c r="K507" s="63" t="s">
        <v>696</v>
      </c>
      <c r="L507" s="63" t="s">
        <v>255</v>
      </c>
      <c r="M507" s="63" t="s">
        <v>3718</v>
      </c>
      <c r="N507" s="63" t="s">
        <v>3719</v>
      </c>
      <c r="O507" s="63" t="s">
        <v>3696</v>
      </c>
      <c r="P507" s="63" t="s">
        <v>700</v>
      </c>
      <c r="Q507" s="63" t="s">
        <v>701</v>
      </c>
    </row>
    <row r="508" spans="1:17">
      <c r="A508" s="63" t="s">
        <v>3720</v>
      </c>
      <c r="B508" s="63" t="s">
        <v>3769</v>
      </c>
      <c r="C508" s="63" t="s">
        <v>3688</v>
      </c>
      <c r="D508" s="63" t="s">
        <v>3722</v>
      </c>
      <c r="E508" s="63" t="s">
        <v>3723</v>
      </c>
      <c r="F508" s="63" t="s">
        <v>3724</v>
      </c>
      <c r="G508" s="63" t="s">
        <v>3692</v>
      </c>
      <c r="H508" s="63" t="s">
        <v>3725</v>
      </c>
      <c r="I508" s="63" t="s">
        <v>544</v>
      </c>
      <c r="K508" s="63" t="s">
        <v>696</v>
      </c>
      <c r="L508" s="63" t="s">
        <v>255</v>
      </c>
      <c r="M508" s="63" t="s">
        <v>3726</v>
      </c>
      <c r="N508" s="63" t="s">
        <v>3727</v>
      </c>
      <c r="O508" s="63" t="s">
        <v>3696</v>
      </c>
      <c r="P508" s="63" t="s">
        <v>700</v>
      </c>
      <c r="Q508" s="63" t="s">
        <v>701</v>
      </c>
    </row>
    <row r="509" spans="1:17">
      <c r="A509" s="63" t="s">
        <v>3728</v>
      </c>
      <c r="B509" s="63" t="s">
        <v>3777</v>
      </c>
      <c r="C509" s="63" t="s">
        <v>3688</v>
      </c>
      <c r="D509" s="63" t="s">
        <v>3730</v>
      </c>
      <c r="E509" s="63" t="s">
        <v>3731</v>
      </c>
      <c r="F509" s="63" t="s">
        <v>3732</v>
      </c>
      <c r="G509" s="63" t="s">
        <v>3692</v>
      </c>
      <c r="H509" s="63" t="s">
        <v>3733</v>
      </c>
      <c r="I509" s="63" t="s">
        <v>544</v>
      </c>
      <c r="K509" s="63" t="s">
        <v>696</v>
      </c>
      <c r="L509" s="63" t="s">
        <v>255</v>
      </c>
      <c r="M509" s="63" t="s">
        <v>3734</v>
      </c>
      <c r="N509" s="63" t="s">
        <v>3735</v>
      </c>
      <c r="O509" s="63" t="s">
        <v>3696</v>
      </c>
      <c r="P509" s="63" t="s">
        <v>700</v>
      </c>
      <c r="Q509" s="63" t="s">
        <v>701</v>
      </c>
    </row>
    <row r="510" spans="1:17">
      <c r="A510" s="63" t="s">
        <v>3736</v>
      </c>
      <c r="B510" s="63" t="s">
        <v>3785</v>
      </c>
      <c r="C510" s="63" t="s">
        <v>3688</v>
      </c>
      <c r="D510" s="63" t="s">
        <v>3738</v>
      </c>
      <c r="E510" s="63" t="s">
        <v>3739</v>
      </c>
      <c r="F510" s="63" t="s">
        <v>3740</v>
      </c>
      <c r="G510" s="63" t="s">
        <v>3692</v>
      </c>
      <c r="H510" s="63" t="s">
        <v>3741</v>
      </c>
      <c r="I510" s="63" t="s">
        <v>544</v>
      </c>
      <c r="K510" s="63" t="s">
        <v>696</v>
      </c>
      <c r="L510" s="63" t="s">
        <v>255</v>
      </c>
      <c r="M510" s="63" t="s">
        <v>3742</v>
      </c>
      <c r="N510" s="63" t="s">
        <v>3743</v>
      </c>
      <c r="O510" s="63" t="s">
        <v>3696</v>
      </c>
      <c r="P510" s="63" t="s">
        <v>700</v>
      </c>
      <c r="Q510" s="63" t="s">
        <v>701</v>
      </c>
    </row>
    <row r="511" spans="1:17">
      <c r="A511" s="63" t="s">
        <v>3744</v>
      </c>
      <c r="B511" s="63" t="s">
        <v>3792</v>
      </c>
      <c r="C511" s="63" t="s">
        <v>3688</v>
      </c>
      <c r="D511" s="63" t="s">
        <v>3746</v>
      </c>
      <c r="E511" s="63" t="s">
        <v>3747</v>
      </c>
      <c r="F511" s="63" t="s">
        <v>3748</v>
      </c>
      <c r="G511" s="63" t="s">
        <v>3692</v>
      </c>
      <c r="H511" s="63" t="s">
        <v>3749</v>
      </c>
      <c r="I511" s="63" t="s">
        <v>544</v>
      </c>
      <c r="K511" s="63" t="s">
        <v>696</v>
      </c>
      <c r="L511" s="63" t="s">
        <v>255</v>
      </c>
      <c r="M511" s="63" t="s">
        <v>3750</v>
      </c>
      <c r="N511" s="63" t="s">
        <v>3751</v>
      </c>
      <c r="O511" s="63" t="s">
        <v>3696</v>
      </c>
      <c r="P511" s="63" t="s">
        <v>700</v>
      </c>
      <c r="Q511" s="63" t="s">
        <v>701</v>
      </c>
    </row>
    <row r="512" spans="1:17">
      <c r="A512" s="63" t="s">
        <v>3752</v>
      </c>
      <c r="B512" s="63" t="s">
        <v>3803</v>
      </c>
      <c r="C512" s="63" t="s">
        <v>3688</v>
      </c>
      <c r="D512" s="63" t="s">
        <v>3754</v>
      </c>
      <c r="E512" s="63" t="s">
        <v>3755</v>
      </c>
      <c r="F512" s="63" t="s">
        <v>3756</v>
      </c>
      <c r="G512" s="63" t="s">
        <v>3692</v>
      </c>
      <c r="H512" s="63" t="s">
        <v>3757</v>
      </c>
      <c r="I512" s="63" t="s">
        <v>544</v>
      </c>
      <c r="K512" s="63" t="s">
        <v>696</v>
      </c>
      <c r="L512" s="63" t="s">
        <v>255</v>
      </c>
      <c r="M512" s="63" t="s">
        <v>3758</v>
      </c>
      <c r="N512" s="63" t="s">
        <v>3759</v>
      </c>
      <c r="O512" s="63" t="s">
        <v>3696</v>
      </c>
      <c r="P512" s="63" t="s">
        <v>700</v>
      </c>
      <c r="Q512" s="63" t="s">
        <v>701</v>
      </c>
    </row>
    <row r="513" spans="1:17">
      <c r="A513" s="63" t="s">
        <v>3760</v>
      </c>
      <c r="B513" s="63" t="s">
        <v>3810</v>
      </c>
      <c r="C513" s="63" t="s">
        <v>3688</v>
      </c>
      <c r="D513" s="63" t="s">
        <v>3762</v>
      </c>
      <c r="E513" s="63" t="s">
        <v>3763</v>
      </c>
      <c r="F513" s="63" t="s">
        <v>3764</v>
      </c>
      <c r="G513" s="63" t="s">
        <v>3692</v>
      </c>
      <c r="H513" s="63" t="s">
        <v>3765</v>
      </c>
      <c r="I513" s="63" t="s">
        <v>544</v>
      </c>
      <c r="K513" s="63" t="s">
        <v>696</v>
      </c>
      <c r="L513" s="63" t="s">
        <v>255</v>
      </c>
      <c r="M513" s="63" t="s">
        <v>3766</v>
      </c>
      <c r="N513" s="63" t="s">
        <v>3767</v>
      </c>
      <c r="O513" s="63" t="s">
        <v>3696</v>
      </c>
      <c r="P513" s="63" t="s">
        <v>700</v>
      </c>
      <c r="Q513" s="63" t="s">
        <v>701</v>
      </c>
    </row>
    <row r="514" spans="1:17">
      <c r="A514" s="63" t="s">
        <v>3768</v>
      </c>
      <c r="B514" s="63" t="s">
        <v>3814</v>
      </c>
      <c r="C514" s="63" t="s">
        <v>3688</v>
      </c>
      <c r="D514" s="63" t="s">
        <v>3770</v>
      </c>
      <c r="E514" s="63" t="s">
        <v>3771</v>
      </c>
      <c r="F514" s="63" t="s">
        <v>3772</v>
      </c>
      <c r="G514" s="63" t="s">
        <v>3692</v>
      </c>
      <c r="H514" s="63" t="s">
        <v>3773</v>
      </c>
      <c r="I514" s="63" t="s">
        <v>544</v>
      </c>
      <c r="K514" s="63" t="s">
        <v>696</v>
      </c>
      <c r="L514" s="63" t="s">
        <v>255</v>
      </c>
      <c r="M514" s="63" t="s">
        <v>3774</v>
      </c>
      <c r="N514" s="63" t="s">
        <v>3775</v>
      </c>
      <c r="O514" s="63" t="s">
        <v>3696</v>
      </c>
      <c r="P514" s="63" t="s">
        <v>700</v>
      </c>
      <c r="Q514" s="63" t="s">
        <v>701</v>
      </c>
    </row>
    <row r="515" spans="1:17">
      <c r="A515" s="63" t="s">
        <v>3776</v>
      </c>
      <c r="B515" s="63" t="s">
        <v>3825</v>
      </c>
      <c r="C515" s="63" t="s">
        <v>3688</v>
      </c>
      <c r="D515" s="63" t="s">
        <v>3778</v>
      </c>
      <c r="E515" s="63" t="s">
        <v>3779</v>
      </c>
      <c r="F515" s="63" t="s">
        <v>3780</v>
      </c>
      <c r="G515" s="63" t="s">
        <v>3692</v>
      </c>
      <c r="H515" s="63" t="s">
        <v>3781</v>
      </c>
      <c r="I515" s="63" t="s">
        <v>544</v>
      </c>
      <c r="K515" s="63" t="s">
        <v>696</v>
      </c>
      <c r="L515" s="63" t="s">
        <v>255</v>
      </c>
      <c r="M515" s="63" t="s">
        <v>3782</v>
      </c>
      <c r="N515" s="63" t="s">
        <v>3783</v>
      </c>
      <c r="O515" s="63" t="s">
        <v>3696</v>
      </c>
      <c r="P515" s="63" t="s">
        <v>700</v>
      </c>
      <c r="Q515" s="63" t="s">
        <v>701</v>
      </c>
    </row>
    <row r="516" spans="1:17">
      <c r="A516" s="63" t="s">
        <v>3784</v>
      </c>
      <c r="B516" s="63" t="s">
        <v>3830</v>
      </c>
      <c r="C516" s="63" t="s">
        <v>3688</v>
      </c>
      <c r="D516" s="63" t="s">
        <v>2721</v>
      </c>
      <c r="E516" s="63" t="s">
        <v>3786</v>
      </c>
      <c r="F516" s="63" t="s">
        <v>3787</v>
      </c>
      <c r="G516" s="63" t="s">
        <v>3692</v>
      </c>
      <c r="H516" s="63" t="s">
        <v>3788</v>
      </c>
      <c r="I516" s="63" t="s">
        <v>544</v>
      </c>
      <c r="K516" s="63" t="s">
        <v>696</v>
      </c>
      <c r="L516" s="63" t="s">
        <v>255</v>
      </c>
      <c r="M516" s="63" t="s">
        <v>3789</v>
      </c>
      <c r="N516" s="63" t="s">
        <v>3790</v>
      </c>
      <c r="O516" s="63" t="s">
        <v>3696</v>
      </c>
      <c r="P516" s="63" t="s">
        <v>700</v>
      </c>
      <c r="Q516" s="63" t="s">
        <v>701</v>
      </c>
    </row>
    <row r="517" spans="1:17">
      <c r="A517" s="63" t="s">
        <v>3791</v>
      </c>
      <c r="B517" s="63" t="s">
        <v>3835</v>
      </c>
      <c r="C517" s="63" t="s">
        <v>3793</v>
      </c>
      <c r="D517" s="63" t="s">
        <v>3794</v>
      </c>
      <c r="E517" s="63" t="s">
        <v>3795</v>
      </c>
      <c r="F517" s="63" t="s">
        <v>3796</v>
      </c>
      <c r="G517" s="63" t="s">
        <v>3797</v>
      </c>
      <c r="H517" s="63" t="s">
        <v>3798</v>
      </c>
      <c r="I517" s="63" t="s">
        <v>544</v>
      </c>
      <c r="K517" s="63" t="s">
        <v>696</v>
      </c>
      <c r="L517" s="63" t="s">
        <v>256</v>
      </c>
      <c r="M517" s="63" t="s">
        <v>3799</v>
      </c>
      <c r="N517" s="63" t="s">
        <v>3800</v>
      </c>
      <c r="O517" s="63" t="s">
        <v>3801</v>
      </c>
      <c r="P517" s="63" t="s">
        <v>700</v>
      </c>
      <c r="Q517" s="63" t="s">
        <v>701</v>
      </c>
    </row>
    <row r="518" spans="1:17">
      <c r="A518" s="63" t="s">
        <v>3802</v>
      </c>
      <c r="B518" s="63" t="s">
        <v>3842</v>
      </c>
      <c r="C518" s="63" t="s">
        <v>3793</v>
      </c>
      <c r="D518" s="63" t="s">
        <v>3804</v>
      </c>
      <c r="E518" s="63" t="s">
        <v>3805</v>
      </c>
      <c r="F518" s="63" t="s">
        <v>3806</v>
      </c>
      <c r="G518" s="63" t="s">
        <v>3797</v>
      </c>
      <c r="H518" s="63" t="s">
        <v>3807</v>
      </c>
      <c r="I518" s="63" t="s">
        <v>544</v>
      </c>
      <c r="K518" s="63" t="s">
        <v>696</v>
      </c>
      <c r="L518" s="63" t="s">
        <v>256</v>
      </c>
      <c r="M518" s="63" t="s">
        <v>3808</v>
      </c>
      <c r="N518" s="63" t="s">
        <v>3809</v>
      </c>
      <c r="O518" s="63" t="s">
        <v>3801</v>
      </c>
      <c r="P518" s="63" t="s">
        <v>700</v>
      </c>
      <c r="Q518" s="63" t="s">
        <v>701</v>
      </c>
    </row>
    <row r="519" spans="1:17">
      <c r="A519" s="63" t="s">
        <v>3791</v>
      </c>
      <c r="B519" s="63" t="s">
        <v>3844</v>
      </c>
      <c r="C519" s="63" t="s">
        <v>3793</v>
      </c>
      <c r="D519" s="63" t="s">
        <v>904</v>
      </c>
      <c r="E519" s="63" t="s">
        <v>3811</v>
      </c>
      <c r="F519" s="63" t="s">
        <v>3796</v>
      </c>
      <c r="G519" s="63" t="s">
        <v>3797</v>
      </c>
      <c r="H519" s="63" t="s">
        <v>3798</v>
      </c>
      <c r="I519" s="63" t="s">
        <v>544</v>
      </c>
      <c r="K519" s="63" t="s">
        <v>696</v>
      </c>
      <c r="L519" s="63" t="s">
        <v>256</v>
      </c>
      <c r="M519" s="63" t="s">
        <v>3812</v>
      </c>
      <c r="N519" s="63" t="s">
        <v>3800</v>
      </c>
      <c r="O519" s="63" t="s">
        <v>3801</v>
      </c>
      <c r="P519" s="63" t="s">
        <v>700</v>
      </c>
      <c r="Q519" s="63" t="s">
        <v>701</v>
      </c>
    </row>
    <row r="520" spans="1:17">
      <c r="A520" s="63" t="s">
        <v>3813</v>
      </c>
      <c r="B520" s="63" t="s">
        <v>3851</v>
      </c>
      <c r="C520" s="63" t="s">
        <v>3815</v>
      </c>
      <c r="D520" s="63" t="s">
        <v>3816</v>
      </c>
      <c r="E520" s="63" t="s">
        <v>3817</v>
      </c>
      <c r="F520" s="63" t="s">
        <v>3818</v>
      </c>
      <c r="G520" s="63" t="s">
        <v>3819</v>
      </c>
      <c r="H520" s="63" t="s">
        <v>3820</v>
      </c>
      <c r="I520" s="63" t="s">
        <v>544</v>
      </c>
      <c r="K520" s="63" t="s">
        <v>696</v>
      </c>
      <c r="L520" s="63" t="s">
        <v>255</v>
      </c>
      <c r="M520" s="63" t="s">
        <v>3821</v>
      </c>
      <c r="N520" s="63" t="s">
        <v>3822</v>
      </c>
      <c r="O520" s="63" t="s">
        <v>3823</v>
      </c>
      <c r="P520" s="63" t="s">
        <v>700</v>
      </c>
      <c r="Q520" s="63" t="s">
        <v>701</v>
      </c>
    </row>
    <row r="521" spans="1:17">
      <c r="A521" s="63" t="s">
        <v>3824</v>
      </c>
      <c r="B521" s="63" t="s">
        <v>3852</v>
      </c>
      <c r="C521" s="63" t="s">
        <v>3815</v>
      </c>
      <c r="D521" s="63" t="s">
        <v>3816</v>
      </c>
      <c r="E521" s="63" t="s">
        <v>3817</v>
      </c>
      <c r="F521" s="63" t="s">
        <v>3826</v>
      </c>
      <c r="G521" s="63" t="s">
        <v>3819</v>
      </c>
      <c r="H521" s="63" t="s">
        <v>3827</v>
      </c>
      <c r="I521" s="63" t="s">
        <v>544</v>
      </c>
      <c r="K521" s="63" t="s">
        <v>696</v>
      </c>
      <c r="L521" s="63" t="s">
        <v>255</v>
      </c>
      <c r="M521" s="63" t="s">
        <v>3821</v>
      </c>
      <c r="N521" s="63" t="s">
        <v>3828</v>
      </c>
      <c r="O521" s="63" t="s">
        <v>3823</v>
      </c>
      <c r="P521" s="63" t="s">
        <v>700</v>
      </c>
      <c r="Q521" s="63" t="s">
        <v>701</v>
      </c>
    </row>
    <row r="522" spans="1:17">
      <c r="A522" s="63" t="s">
        <v>3829</v>
      </c>
      <c r="B522" s="63" t="s">
        <v>3856</v>
      </c>
      <c r="C522" s="63" t="s">
        <v>3815</v>
      </c>
      <c r="D522" s="63" t="s">
        <v>3816</v>
      </c>
      <c r="E522" s="63" t="s">
        <v>3817</v>
      </c>
      <c r="F522" s="63" t="s">
        <v>3831</v>
      </c>
      <c r="G522" s="63" t="s">
        <v>3819</v>
      </c>
      <c r="H522" s="63" t="s">
        <v>3832</v>
      </c>
      <c r="I522" s="63" t="s">
        <v>544</v>
      </c>
      <c r="K522" s="63" t="s">
        <v>696</v>
      </c>
      <c r="L522" s="63" t="s">
        <v>255</v>
      </c>
      <c r="M522" s="63" t="s">
        <v>3821</v>
      </c>
      <c r="N522" s="63" t="s">
        <v>3833</v>
      </c>
      <c r="O522" s="63" t="s">
        <v>3823</v>
      </c>
      <c r="P522" s="63" t="s">
        <v>700</v>
      </c>
      <c r="Q522" s="63" t="s">
        <v>701</v>
      </c>
    </row>
    <row r="523" spans="1:17">
      <c r="A523" s="63" t="s">
        <v>3834</v>
      </c>
      <c r="B523" s="63" t="s">
        <v>3861</v>
      </c>
      <c r="C523" s="63" t="s">
        <v>3815</v>
      </c>
      <c r="D523" s="63" t="s">
        <v>3836</v>
      </c>
      <c r="E523" s="63" t="s">
        <v>3837</v>
      </c>
      <c r="F523" s="63" t="s">
        <v>3838</v>
      </c>
      <c r="G523" s="63" t="s">
        <v>3819</v>
      </c>
      <c r="H523" s="63" t="s">
        <v>3839</v>
      </c>
      <c r="I523" s="63" t="s">
        <v>544</v>
      </c>
      <c r="K523" s="63" t="s">
        <v>696</v>
      </c>
      <c r="L523" s="63" t="s">
        <v>255</v>
      </c>
      <c r="M523" s="63" t="s">
        <v>3840</v>
      </c>
      <c r="N523" s="63" t="s">
        <v>3841</v>
      </c>
      <c r="O523" s="63" t="s">
        <v>3823</v>
      </c>
      <c r="P523" s="63" t="s">
        <v>700</v>
      </c>
      <c r="Q523" s="63" t="s">
        <v>701</v>
      </c>
    </row>
    <row r="524" spans="1:17">
      <c r="A524" s="63" t="s">
        <v>3829</v>
      </c>
      <c r="B524" s="63" t="s">
        <v>3869</v>
      </c>
      <c r="C524" s="63" t="s">
        <v>3815</v>
      </c>
      <c r="D524" s="63" t="s">
        <v>3836</v>
      </c>
      <c r="E524" s="63" t="s">
        <v>3837</v>
      </c>
      <c r="F524" s="63" t="s">
        <v>3831</v>
      </c>
      <c r="G524" s="63" t="s">
        <v>3819</v>
      </c>
      <c r="H524" s="63" t="s">
        <v>3832</v>
      </c>
      <c r="I524" s="63" t="s">
        <v>544</v>
      </c>
      <c r="K524" s="63" t="s">
        <v>696</v>
      </c>
      <c r="L524" s="63" t="s">
        <v>255</v>
      </c>
      <c r="M524" s="63" t="s">
        <v>3840</v>
      </c>
      <c r="N524" s="63" t="s">
        <v>3833</v>
      </c>
      <c r="O524" s="63" t="s">
        <v>3823</v>
      </c>
      <c r="P524" s="63" t="s">
        <v>700</v>
      </c>
      <c r="Q524" s="63" t="s">
        <v>701</v>
      </c>
    </row>
    <row r="525" spans="1:17">
      <c r="A525" s="63" t="s">
        <v>3843</v>
      </c>
      <c r="B525" s="63" t="s">
        <v>3874</v>
      </c>
      <c r="C525" s="63" t="s">
        <v>3815</v>
      </c>
      <c r="D525" s="63" t="s">
        <v>3845</v>
      </c>
      <c r="E525" s="63" t="s">
        <v>3846</v>
      </c>
      <c r="F525" s="63" t="s">
        <v>3847</v>
      </c>
      <c r="G525" s="63" t="s">
        <v>3819</v>
      </c>
      <c r="H525" s="63" t="s">
        <v>3848</v>
      </c>
      <c r="I525" s="63" t="s">
        <v>544</v>
      </c>
      <c r="K525" s="63" t="s">
        <v>696</v>
      </c>
      <c r="L525" s="63" t="s">
        <v>255</v>
      </c>
      <c r="M525" s="63" t="s">
        <v>3849</v>
      </c>
      <c r="N525" s="63" t="s">
        <v>3850</v>
      </c>
      <c r="O525" s="63" t="s">
        <v>3823</v>
      </c>
      <c r="P525" s="63" t="s">
        <v>700</v>
      </c>
      <c r="Q525" s="63" t="s">
        <v>701</v>
      </c>
    </row>
    <row r="526" spans="1:17">
      <c r="A526" s="63" t="s">
        <v>3829</v>
      </c>
      <c r="B526" s="63" t="s">
        <v>3879</v>
      </c>
      <c r="C526" s="63" t="s">
        <v>3815</v>
      </c>
      <c r="D526" s="63" t="s">
        <v>3845</v>
      </c>
      <c r="E526" s="63" t="s">
        <v>3846</v>
      </c>
      <c r="F526" s="63" t="s">
        <v>3831</v>
      </c>
      <c r="G526" s="63" t="s">
        <v>3819</v>
      </c>
      <c r="H526" s="63" t="s">
        <v>3832</v>
      </c>
      <c r="I526" s="63" t="s">
        <v>544</v>
      </c>
      <c r="K526" s="63" t="s">
        <v>696</v>
      </c>
      <c r="L526" s="63" t="s">
        <v>255</v>
      </c>
      <c r="M526" s="63" t="s">
        <v>3849</v>
      </c>
      <c r="N526" s="63" t="s">
        <v>3833</v>
      </c>
      <c r="O526" s="63" t="s">
        <v>3823</v>
      </c>
      <c r="P526" s="63" t="s">
        <v>700</v>
      </c>
      <c r="Q526" s="63" t="s">
        <v>701</v>
      </c>
    </row>
    <row r="527" spans="1:17">
      <c r="A527" s="63" t="s">
        <v>3829</v>
      </c>
      <c r="B527" s="63" t="s">
        <v>3886</v>
      </c>
      <c r="C527" s="63" t="s">
        <v>3815</v>
      </c>
      <c r="D527" s="63" t="s">
        <v>3853</v>
      </c>
      <c r="E527" s="63" t="s">
        <v>3854</v>
      </c>
      <c r="F527" s="63" t="s">
        <v>3831</v>
      </c>
      <c r="G527" s="63" t="s">
        <v>3819</v>
      </c>
      <c r="H527" s="63" t="s">
        <v>3832</v>
      </c>
      <c r="I527" s="63" t="s">
        <v>544</v>
      </c>
      <c r="K527" s="63" t="s">
        <v>696</v>
      </c>
      <c r="L527" s="63" t="s">
        <v>255</v>
      </c>
      <c r="M527" s="63" t="s">
        <v>3855</v>
      </c>
      <c r="N527" s="63" t="s">
        <v>3833</v>
      </c>
      <c r="O527" s="63" t="s">
        <v>3823</v>
      </c>
      <c r="P527" s="63" t="s">
        <v>700</v>
      </c>
      <c r="Q527" s="63" t="s">
        <v>701</v>
      </c>
    </row>
    <row r="528" spans="1:17">
      <c r="A528" s="63" t="s">
        <v>3829</v>
      </c>
      <c r="B528" s="63" t="s">
        <v>3890</v>
      </c>
      <c r="C528" s="63" t="s">
        <v>3815</v>
      </c>
      <c r="D528" s="63" t="s">
        <v>3857</v>
      </c>
      <c r="E528" s="63" t="s">
        <v>3858</v>
      </c>
      <c r="F528" s="63" t="s">
        <v>3831</v>
      </c>
      <c r="G528" s="63" t="s">
        <v>3819</v>
      </c>
      <c r="H528" s="63" t="s">
        <v>3832</v>
      </c>
      <c r="I528" s="63" t="s">
        <v>544</v>
      </c>
      <c r="K528" s="63" t="s">
        <v>696</v>
      </c>
      <c r="L528" s="63" t="s">
        <v>255</v>
      </c>
      <c r="M528" s="63" t="s">
        <v>3859</v>
      </c>
      <c r="N528" s="63" t="s">
        <v>3833</v>
      </c>
      <c r="O528" s="63" t="s">
        <v>3823</v>
      </c>
      <c r="P528" s="63" t="s">
        <v>700</v>
      </c>
      <c r="Q528" s="63" t="s">
        <v>701</v>
      </c>
    </row>
    <row r="529" spans="1:17">
      <c r="A529" s="63" t="s">
        <v>3860</v>
      </c>
      <c r="B529" s="63" t="s">
        <v>3894</v>
      </c>
      <c r="C529" s="63" t="s">
        <v>3815</v>
      </c>
      <c r="D529" s="63" t="s">
        <v>3862</v>
      </c>
      <c r="E529" s="63" t="s">
        <v>3863</v>
      </c>
      <c r="F529" s="63" t="s">
        <v>3864</v>
      </c>
      <c r="G529" s="63" t="s">
        <v>3819</v>
      </c>
      <c r="H529" s="63" t="s">
        <v>3865</v>
      </c>
      <c r="I529" s="63" t="s">
        <v>544</v>
      </c>
      <c r="K529" s="63" t="s">
        <v>696</v>
      </c>
      <c r="L529" s="63" t="s">
        <v>255</v>
      </c>
      <c r="M529" s="63" t="s">
        <v>3866</v>
      </c>
      <c r="N529" s="63" t="s">
        <v>3867</v>
      </c>
      <c r="O529" s="63" t="s">
        <v>3823</v>
      </c>
      <c r="P529" s="63" t="s">
        <v>700</v>
      </c>
      <c r="Q529" s="63" t="s">
        <v>701</v>
      </c>
    </row>
    <row r="530" spans="1:17">
      <c r="A530" s="63" t="s">
        <v>3868</v>
      </c>
      <c r="B530" s="63" t="s">
        <v>3899</v>
      </c>
      <c r="C530" s="63" t="s">
        <v>3815</v>
      </c>
      <c r="D530" s="63" t="s">
        <v>3862</v>
      </c>
      <c r="E530" s="63" t="s">
        <v>3863</v>
      </c>
      <c r="F530" s="63" t="s">
        <v>3870</v>
      </c>
      <c r="G530" s="63" t="s">
        <v>3819</v>
      </c>
      <c r="H530" s="63" t="s">
        <v>3871</v>
      </c>
      <c r="I530" s="63" t="s">
        <v>544</v>
      </c>
      <c r="K530" s="63" t="s">
        <v>696</v>
      </c>
      <c r="L530" s="63" t="s">
        <v>255</v>
      </c>
      <c r="M530" s="63" t="s">
        <v>3866</v>
      </c>
      <c r="N530" s="63" t="s">
        <v>3872</v>
      </c>
      <c r="O530" s="63" t="s">
        <v>3823</v>
      </c>
      <c r="P530" s="63" t="s">
        <v>700</v>
      </c>
      <c r="Q530" s="63" t="s">
        <v>701</v>
      </c>
    </row>
    <row r="531" spans="1:17">
      <c r="A531" s="63" t="s">
        <v>3873</v>
      </c>
      <c r="B531" s="63" t="s">
        <v>3906</v>
      </c>
      <c r="C531" s="63" t="s">
        <v>3815</v>
      </c>
      <c r="D531" s="63" t="s">
        <v>3862</v>
      </c>
      <c r="E531" s="63" t="s">
        <v>3863</v>
      </c>
      <c r="F531" s="63" t="s">
        <v>3875</v>
      </c>
      <c r="G531" s="63" t="s">
        <v>3819</v>
      </c>
      <c r="H531" s="63" t="s">
        <v>3876</v>
      </c>
      <c r="I531" s="63" t="s">
        <v>544</v>
      </c>
      <c r="K531" s="63" t="s">
        <v>696</v>
      </c>
      <c r="L531" s="63" t="s">
        <v>255</v>
      </c>
      <c r="M531" s="63" t="s">
        <v>3866</v>
      </c>
      <c r="N531" s="63" t="s">
        <v>3877</v>
      </c>
      <c r="O531" s="63" t="s">
        <v>3823</v>
      </c>
      <c r="P531" s="63" t="s">
        <v>700</v>
      </c>
      <c r="Q531" s="63" t="s">
        <v>701</v>
      </c>
    </row>
    <row r="532" spans="1:17">
      <c r="A532" s="63" t="s">
        <v>3878</v>
      </c>
      <c r="B532" s="63" t="s">
        <v>3910</v>
      </c>
      <c r="C532" s="63" t="s">
        <v>3815</v>
      </c>
      <c r="D532" s="63" t="s">
        <v>3880</v>
      </c>
      <c r="E532" s="63" t="s">
        <v>3881</v>
      </c>
      <c r="F532" s="63" t="s">
        <v>3882</v>
      </c>
      <c r="G532" s="63" t="s">
        <v>3819</v>
      </c>
      <c r="H532" s="63" t="s">
        <v>3883</v>
      </c>
      <c r="I532" s="63" t="s">
        <v>544</v>
      </c>
      <c r="K532" s="63" t="s">
        <v>696</v>
      </c>
      <c r="L532" s="63" t="s">
        <v>255</v>
      </c>
      <c r="M532" s="63" t="s">
        <v>3884</v>
      </c>
      <c r="N532" s="63" t="s">
        <v>3885</v>
      </c>
      <c r="O532" s="63" t="s">
        <v>3823</v>
      </c>
      <c r="P532" s="63" t="s">
        <v>700</v>
      </c>
      <c r="Q532" s="63" t="s">
        <v>701</v>
      </c>
    </row>
    <row r="533" spans="1:17">
      <c r="A533" s="63" t="s">
        <v>3829</v>
      </c>
      <c r="B533" s="63" t="s">
        <v>3914</v>
      </c>
      <c r="C533" s="63" t="s">
        <v>3815</v>
      </c>
      <c r="D533" s="63" t="s">
        <v>3887</v>
      </c>
      <c r="E533" s="63" t="s">
        <v>3888</v>
      </c>
      <c r="F533" s="63" t="s">
        <v>3831</v>
      </c>
      <c r="G533" s="63" t="s">
        <v>3819</v>
      </c>
      <c r="H533" s="63" t="s">
        <v>3832</v>
      </c>
      <c r="I533" s="63" t="s">
        <v>544</v>
      </c>
      <c r="K533" s="63" t="s">
        <v>696</v>
      </c>
      <c r="L533" s="63" t="s">
        <v>255</v>
      </c>
      <c r="M533" s="63" t="s">
        <v>3889</v>
      </c>
      <c r="N533" s="63" t="s">
        <v>3833</v>
      </c>
      <c r="O533" s="63" t="s">
        <v>3823</v>
      </c>
      <c r="P533" s="63" t="s">
        <v>700</v>
      </c>
      <c r="Q533" s="63" t="s">
        <v>701</v>
      </c>
    </row>
    <row r="534" spans="1:17">
      <c r="A534" s="63" t="s">
        <v>3829</v>
      </c>
      <c r="B534" s="63" t="s">
        <v>3919</v>
      </c>
      <c r="C534" s="63" t="s">
        <v>3815</v>
      </c>
      <c r="D534" s="63" t="s">
        <v>3891</v>
      </c>
      <c r="E534" s="63" t="s">
        <v>3892</v>
      </c>
      <c r="F534" s="63" t="s">
        <v>3831</v>
      </c>
      <c r="G534" s="63" t="s">
        <v>3819</v>
      </c>
      <c r="H534" s="63" t="s">
        <v>3832</v>
      </c>
      <c r="I534" s="63" t="s">
        <v>544</v>
      </c>
      <c r="K534" s="63" t="s">
        <v>696</v>
      </c>
      <c r="L534" s="63" t="s">
        <v>255</v>
      </c>
      <c r="M534" s="63" t="s">
        <v>3893</v>
      </c>
      <c r="N534" s="63" t="s">
        <v>3833</v>
      </c>
      <c r="O534" s="63" t="s">
        <v>3823</v>
      </c>
      <c r="P534" s="63" t="s">
        <v>700</v>
      </c>
      <c r="Q534" s="63" t="s">
        <v>701</v>
      </c>
    </row>
    <row r="535" spans="1:17">
      <c r="A535" s="63" t="s">
        <v>3873</v>
      </c>
      <c r="B535" s="63" t="s">
        <v>3929</v>
      </c>
      <c r="C535" s="63" t="s">
        <v>3815</v>
      </c>
      <c r="D535" s="63" t="s">
        <v>3895</v>
      </c>
      <c r="E535" s="63" t="s">
        <v>3896</v>
      </c>
      <c r="F535" s="63" t="s">
        <v>3875</v>
      </c>
      <c r="G535" s="63" t="s">
        <v>3819</v>
      </c>
      <c r="H535" s="63" t="s">
        <v>3876</v>
      </c>
      <c r="I535" s="63" t="s">
        <v>544</v>
      </c>
      <c r="K535" s="63" t="s">
        <v>696</v>
      </c>
      <c r="L535" s="63" t="s">
        <v>255</v>
      </c>
      <c r="M535" s="63" t="s">
        <v>3897</v>
      </c>
      <c r="N535" s="63" t="s">
        <v>3877</v>
      </c>
      <c r="O535" s="63" t="s">
        <v>3823</v>
      </c>
      <c r="P535" s="63" t="s">
        <v>700</v>
      </c>
      <c r="Q535" s="63" t="s">
        <v>701</v>
      </c>
    </row>
    <row r="536" spans="1:17">
      <c r="A536" s="63" t="s">
        <v>3898</v>
      </c>
      <c r="B536" s="63" t="s">
        <v>3930</v>
      </c>
      <c r="C536" s="63" t="s">
        <v>3815</v>
      </c>
      <c r="D536" s="63" t="s">
        <v>3900</v>
      </c>
      <c r="E536" s="63" t="s">
        <v>3901</v>
      </c>
      <c r="F536" s="63" t="s">
        <v>3902</v>
      </c>
      <c r="G536" s="63" t="s">
        <v>3819</v>
      </c>
      <c r="H536" s="63" t="s">
        <v>3903</v>
      </c>
      <c r="I536" s="63" t="s">
        <v>544</v>
      </c>
      <c r="K536" s="63" t="s">
        <v>696</v>
      </c>
      <c r="L536" s="63" t="s">
        <v>255</v>
      </c>
      <c r="M536" s="63" t="s">
        <v>3904</v>
      </c>
      <c r="N536" s="63" t="s">
        <v>3905</v>
      </c>
      <c r="O536" s="63" t="s">
        <v>3823</v>
      </c>
      <c r="P536" s="63" t="s">
        <v>700</v>
      </c>
      <c r="Q536" s="63" t="s">
        <v>701</v>
      </c>
    </row>
    <row r="537" spans="1:17">
      <c r="A537" s="63" t="s">
        <v>3829</v>
      </c>
      <c r="B537" s="63" t="s">
        <v>3935</v>
      </c>
      <c r="C537" s="63" t="s">
        <v>3815</v>
      </c>
      <c r="D537" s="63" t="s">
        <v>3907</v>
      </c>
      <c r="E537" s="63" t="s">
        <v>3908</v>
      </c>
      <c r="F537" s="63" t="s">
        <v>3831</v>
      </c>
      <c r="G537" s="63" t="s">
        <v>3819</v>
      </c>
      <c r="H537" s="63" t="s">
        <v>3832</v>
      </c>
      <c r="I537" s="63" t="s">
        <v>544</v>
      </c>
      <c r="K537" s="63" t="s">
        <v>696</v>
      </c>
      <c r="L537" s="63" t="s">
        <v>255</v>
      </c>
      <c r="M537" s="63" t="s">
        <v>3909</v>
      </c>
      <c r="N537" s="63" t="s">
        <v>3833</v>
      </c>
      <c r="O537" s="63" t="s">
        <v>3823</v>
      </c>
      <c r="P537" s="63" t="s">
        <v>700</v>
      </c>
      <c r="Q537" s="63" t="s">
        <v>701</v>
      </c>
    </row>
    <row r="538" spans="1:17">
      <c r="A538" s="63" t="s">
        <v>3829</v>
      </c>
      <c r="B538" s="63" t="s">
        <v>3942</v>
      </c>
      <c r="C538" s="63" t="s">
        <v>3815</v>
      </c>
      <c r="D538" s="63" t="s">
        <v>3911</v>
      </c>
      <c r="E538" s="63" t="s">
        <v>3912</v>
      </c>
      <c r="F538" s="63" t="s">
        <v>3831</v>
      </c>
      <c r="G538" s="63" t="s">
        <v>3819</v>
      </c>
      <c r="H538" s="63" t="s">
        <v>3832</v>
      </c>
      <c r="I538" s="63" t="s">
        <v>544</v>
      </c>
      <c r="K538" s="63" t="s">
        <v>696</v>
      </c>
      <c r="L538" s="63" t="s">
        <v>255</v>
      </c>
      <c r="M538" s="63" t="s">
        <v>3913</v>
      </c>
      <c r="N538" s="63" t="s">
        <v>3833</v>
      </c>
      <c r="O538" s="63" t="s">
        <v>3823</v>
      </c>
      <c r="P538" s="63" t="s">
        <v>700</v>
      </c>
      <c r="Q538" s="63" t="s">
        <v>701</v>
      </c>
    </row>
    <row r="539" spans="1:17">
      <c r="A539" s="63" t="s">
        <v>3829</v>
      </c>
      <c r="B539" s="63" t="s">
        <v>3947</v>
      </c>
      <c r="C539" s="63" t="s">
        <v>3815</v>
      </c>
      <c r="D539" s="63" t="s">
        <v>3915</v>
      </c>
      <c r="E539" s="63" t="s">
        <v>3916</v>
      </c>
      <c r="F539" s="63" t="s">
        <v>3831</v>
      </c>
      <c r="G539" s="63" t="s">
        <v>3819</v>
      </c>
      <c r="H539" s="63" t="s">
        <v>3832</v>
      </c>
      <c r="I539" s="63" t="s">
        <v>544</v>
      </c>
      <c r="K539" s="63" t="s">
        <v>696</v>
      </c>
      <c r="L539" s="63" t="s">
        <v>255</v>
      </c>
      <c r="M539" s="63" t="s">
        <v>3917</v>
      </c>
      <c r="N539" s="63" t="s">
        <v>3833</v>
      </c>
      <c r="O539" s="63" t="s">
        <v>3823</v>
      </c>
      <c r="P539" s="63" t="s">
        <v>700</v>
      </c>
      <c r="Q539" s="63" t="s">
        <v>701</v>
      </c>
    </row>
    <row r="540" spans="1:17">
      <c r="A540" s="63" t="s">
        <v>3918</v>
      </c>
      <c r="B540" s="63" t="s">
        <v>3952</v>
      </c>
      <c r="C540" s="63" t="s">
        <v>3920</v>
      </c>
      <c r="D540" s="63" t="s">
        <v>3921</v>
      </c>
      <c r="E540" s="63" t="s">
        <v>3922</v>
      </c>
      <c r="F540" s="63" t="s">
        <v>3923</v>
      </c>
      <c r="G540" s="63" t="s">
        <v>3924</v>
      </c>
      <c r="H540" s="63" t="s">
        <v>3925</v>
      </c>
      <c r="I540" s="63" t="s">
        <v>544</v>
      </c>
      <c r="K540" s="63" t="s">
        <v>696</v>
      </c>
      <c r="L540" s="63" t="s">
        <v>256</v>
      </c>
      <c r="M540" s="63" t="s">
        <v>3926</v>
      </c>
      <c r="N540" s="63" t="s">
        <v>3927</v>
      </c>
      <c r="O540" s="63" t="s">
        <v>3928</v>
      </c>
      <c r="P540" s="63" t="s">
        <v>700</v>
      </c>
      <c r="Q540" s="63" t="s">
        <v>701</v>
      </c>
    </row>
    <row r="541" spans="1:17">
      <c r="A541" s="63" t="s">
        <v>1565</v>
      </c>
      <c r="B541" s="63" t="s">
        <v>3957</v>
      </c>
      <c r="C541" s="63" t="s">
        <v>3920</v>
      </c>
      <c r="D541" s="63" t="s">
        <v>3921</v>
      </c>
      <c r="E541" s="63" t="s">
        <v>3922</v>
      </c>
      <c r="F541" s="63" t="s">
        <v>1567</v>
      </c>
      <c r="G541" s="63" t="s">
        <v>1568</v>
      </c>
      <c r="H541" s="63" t="s">
        <v>1569</v>
      </c>
      <c r="I541" s="63" t="s">
        <v>544</v>
      </c>
      <c r="K541" s="63" t="s">
        <v>696</v>
      </c>
      <c r="L541" s="63" t="s">
        <v>255</v>
      </c>
      <c r="M541" s="63" t="s">
        <v>3926</v>
      </c>
      <c r="N541" s="63" t="s">
        <v>1570</v>
      </c>
      <c r="O541" s="63" t="s">
        <v>1571</v>
      </c>
      <c r="P541" s="63" t="s">
        <v>700</v>
      </c>
      <c r="Q541" s="63" t="s">
        <v>701</v>
      </c>
    </row>
    <row r="542" spans="1:17">
      <c r="A542" s="63" t="s">
        <v>3918</v>
      </c>
      <c r="B542" s="63" t="s">
        <v>3962</v>
      </c>
      <c r="C542" s="63" t="s">
        <v>3920</v>
      </c>
      <c r="D542" s="63" t="s">
        <v>3931</v>
      </c>
      <c r="E542" s="63" t="s">
        <v>3932</v>
      </c>
      <c r="F542" s="63" t="s">
        <v>3923</v>
      </c>
      <c r="G542" s="63" t="s">
        <v>3924</v>
      </c>
      <c r="H542" s="63" t="s">
        <v>3925</v>
      </c>
      <c r="I542" s="63" t="s">
        <v>544</v>
      </c>
      <c r="K542" s="63" t="s">
        <v>696</v>
      </c>
      <c r="L542" s="63" t="s">
        <v>256</v>
      </c>
      <c r="M542" s="63" t="s">
        <v>3933</v>
      </c>
      <c r="N542" s="63" t="s">
        <v>3927</v>
      </c>
      <c r="O542" s="63" t="s">
        <v>3928</v>
      </c>
      <c r="P542" s="63" t="s">
        <v>700</v>
      </c>
      <c r="Q542" s="63" t="s">
        <v>701</v>
      </c>
    </row>
    <row r="543" spans="1:17">
      <c r="A543" s="63" t="s">
        <v>3934</v>
      </c>
      <c r="B543" s="63" t="s">
        <v>3966</v>
      </c>
      <c r="C543" s="63" t="s">
        <v>3920</v>
      </c>
      <c r="D543" s="63" t="s">
        <v>3936</v>
      </c>
      <c r="E543" s="63" t="s">
        <v>3937</v>
      </c>
      <c r="F543" s="63" t="s">
        <v>3938</v>
      </c>
      <c r="G543" s="63" t="s">
        <v>3924</v>
      </c>
      <c r="H543" s="63" t="s">
        <v>3939</v>
      </c>
      <c r="I543" s="63" t="s">
        <v>544</v>
      </c>
      <c r="K543" s="63" t="s">
        <v>696</v>
      </c>
      <c r="L543" s="63" t="s">
        <v>255</v>
      </c>
      <c r="M543" s="63" t="s">
        <v>3940</v>
      </c>
      <c r="N543" s="63" t="s">
        <v>3941</v>
      </c>
      <c r="O543" s="63" t="s">
        <v>3928</v>
      </c>
      <c r="P543" s="63" t="s">
        <v>700</v>
      </c>
      <c r="Q543" s="63" t="s">
        <v>701</v>
      </c>
    </row>
    <row r="544" spans="1:17">
      <c r="A544" s="63" t="s">
        <v>791</v>
      </c>
      <c r="B544" s="63" t="s">
        <v>3969</v>
      </c>
      <c r="C544" s="63" t="s">
        <v>3920</v>
      </c>
      <c r="D544" s="63" t="s">
        <v>3943</v>
      </c>
      <c r="E544" s="63" t="s">
        <v>3944</v>
      </c>
      <c r="F544" s="63" t="s">
        <v>793</v>
      </c>
      <c r="G544" s="63" t="s">
        <v>794</v>
      </c>
      <c r="H544" s="63" t="s">
        <v>795</v>
      </c>
      <c r="I544" s="63" t="s">
        <v>544</v>
      </c>
      <c r="K544" s="63" t="s">
        <v>696</v>
      </c>
      <c r="L544" s="63" t="s">
        <v>255</v>
      </c>
      <c r="M544" s="63" t="s">
        <v>3945</v>
      </c>
      <c r="N544" s="63" t="s">
        <v>796</v>
      </c>
      <c r="O544" s="63" t="s">
        <v>797</v>
      </c>
      <c r="P544" s="63" t="s">
        <v>700</v>
      </c>
      <c r="Q544" s="63" t="s">
        <v>701</v>
      </c>
    </row>
    <row r="545" spans="1:17">
      <c r="A545" s="63" t="s">
        <v>3946</v>
      </c>
      <c r="B545" s="63" t="s">
        <v>3973</v>
      </c>
      <c r="C545" s="63" t="s">
        <v>3920</v>
      </c>
      <c r="D545" s="63" t="s">
        <v>3943</v>
      </c>
      <c r="E545" s="63" t="s">
        <v>3944</v>
      </c>
      <c r="F545" s="63" t="s">
        <v>3948</v>
      </c>
      <c r="G545" s="63" t="s">
        <v>3924</v>
      </c>
      <c r="H545" s="63" t="s">
        <v>3949</v>
      </c>
      <c r="I545" s="63" t="s">
        <v>544</v>
      </c>
      <c r="K545" s="63" t="s">
        <v>696</v>
      </c>
      <c r="L545" s="63" t="s">
        <v>255</v>
      </c>
      <c r="M545" s="63" t="s">
        <v>3945</v>
      </c>
      <c r="N545" s="63" t="s">
        <v>3950</v>
      </c>
      <c r="O545" s="63" t="s">
        <v>3928</v>
      </c>
      <c r="P545" s="63" t="s">
        <v>700</v>
      </c>
      <c r="Q545" s="63" t="s">
        <v>701</v>
      </c>
    </row>
    <row r="546" spans="1:17">
      <c r="A546" s="63" t="s">
        <v>3951</v>
      </c>
      <c r="B546" s="63" t="s">
        <v>3981</v>
      </c>
      <c r="C546" s="63" t="s">
        <v>3920</v>
      </c>
      <c r="D546" s="63" t="s">
        <v>3943</v>
      </c>
      <c r="E546" s="63" t="s">
        <v>3944</v>
      </c>
      <c r="F546" s="63" t="s">
        <v>3953</v>
      </c>
      <c r="G546" s="63" t="s">
        <v>3924</v>
      </c>
      <c r="H546" s="63" t="s">
        <v>3954</v>
      </c>
      <c r="I546" s="63" t="s">
        <v>544</v>
      </c>
      <c r="K546" s="63" t="s">
        <v>696</v>
      </c>
      <c r="L546" s="63" t="s">
        <v>255</v>
      </c>
      <c r="M546" s="63" t="s">
        <v>3945</v>
      </c>
      <c r="N546" s="63" t="s">
        <v>3955</v>
      </c>
      <c r="O546" s="63" t="s">
        <v>3928</v>
      </c>
      <c r="P546" s="63" t="s">
        <v>700</v>
      </c>
      <c r="Q546" s="63" t="s">
        <v>701</v>
      </c>
    </row>
    <row r="547" spans="1:17">
      <c r="A547" s="63" t="s">
        <v>3956</v>
      </c>
      <c r="B547" s="63" t="s">
        <v>3988</v>
      </c>
      <c r="C547" s="63" t="s">
        <v>3920</v>
      </c>
      <c r="D547" s="63" t="s">
        <v>3943</v>
      </c>
      <c r="E547" s="63" t="s">
        <v>3944</v>
      </c>
      <c r="F547" s="63" t="s">
        <v>3958</v>
      </c>
      <c r="G547" s="63" t="s">
        <v>3924</v>
      </c>
      <c r="H547" s="63" t="s">
        <v>3959</v>
      </c>
      <c r="I547" s="63" t="s">
        <v>544</v>
      </c>
      <c r="K547" s="63" t="s">
        <v>696</v>
      </c>
      <c r="L547" s="63" t="s">
        <v>256</v>
      </c>
      <c r="M547" s="63" t="s">
        <v>3945</v>
      </c>
      <c r="N547" s="63" t="s">
        <v>3960</v>
      </c>
      <c r="O547" s="63" t="s">
        <v>3928</v>
      </c>
      <c r="P547" s="63" t="s">
        <v>700</v>
      </c>
      <c r="Q547" s="63" t="s">
        <v>701</v>
      </c>
    </row>
    <row r="548" spans="1:17">
      <c r="A548" s="63" t="s">
        <v>3961</v>
      </c>
      <c r="B548" s="63" t="s">
        <v>3992</v>
      </c>
      <c r="C548" s="63" t="s">
        <v>3920</v>
      </c>
      <c r="D548" s="63" t="s">
        <v>3943</v>
      </c>
      <c r="E548" s="63" t="s">
        <v>3944</v>
      </c>
      <c r="F548" s="63" t="s">
        <v>3963</v>
      </c>
      <c r="G548" s="63" t="s">
        <v>3924</v>
      </c>
      <c r="H548" s="63" t="s">
        <v>3964</v>
      </c>
      <c r="I548" s="63" t="s">
        <v>544</v>
      </c>
      <c r="K548" s="63" t="s">
        <v>696</v>
      </c>
      <c r="L548" s="63" t="s">
        <v>256</v>
      </c>
      <c r="M548" s="63" t="s">
        <v>3945</v>
      </c>
      <c r="N548" s="63" t="s">
        <v>3965</v>
      </c>
      <c r="O548" s="63" t="s">
        <v>3928</v>
      </c>
      <c r="P548" s="63" t="s">
        <v>700</v>
      </c>
      <c r="Q548" s="63" t="s">
        <v>701</v>
      </c>
    </row>
    <row r="549" spans="1:17">
      <c r="A549" s="63" t="s">
        <v>3934</v>
      </c>
      <c r="B549" s="63" t="s">
        <v>3996</v>
      </c>
      <c r="C549" s="63" t="s">
        <v>3920</v>
      </c>
      <c r="D549" s="63" t="s">
        <v>1015</v>
      </c>
      <c r="E549" s="63" t="s">
        <v>3967</v>
      </c>
      <c r="F549" s="63" t="s">
        <v>3938</v>
      </c>
      <c r="G549" s="63" t="s">
        <v>3924</v>
      </c>
      <c r="H549" s="63" t="s">
        <v>3939</v>
      </c>
      <c r="I549" s="63" t="s">
        <v>544</v>
      </c>
      <c r="K549" s="63" t="s">
        <v>696</v>
      </c>
      <c r="L549" s="63" t="s">
        <v>255</v>
      </c>
      <c r="M549" s="63" t="s">
        <v>3968</v>
      </c>
      <c r="N549" s="63" t="s">
        <v>3941</v>
      </c>
      <c r="O549" s="63" t="s">
        <v>3928</v>
      </c>
      <c r="P549" s="63" t="s">
        <v>700</v>
      </c>
      <c r="Q549" s="63" t="s">
        <v>701</v>
      </c>
    </row>
    <row r="550" spans="1:17">
      <c r="A550" s="63" t="s">
        <v>3934</v>
      </c>
      <c r="B550" s="63" t="s">
        <v>4001</v>
      </c>
      <c r="C550" s="63" t="s">
        <v>3920</v>
      </c>
      <c r="D550" s="63" t="s">
        <v>2347</v>
      </c>
      <c r="E550" s="63" t="s">
        <v>3970</v>
      </c>
      <c r="F550" s="63" t="s">
        <v>3938</v>
      </c>
      <c r="G550" s="63" t="s">
        <v>3924</v>
      </c>
      <c r="H550" s="63" t="s">
        <v>3939</v>
      </c>
      <c r="I550" s="63" t="s">
        <v>544</v>
      </c>
      <c r="K550" s="63" t="s">
        <v>696</v>
      </c>
      <c r="L550" s="63" t="s">
        <v>255</v>
      </c>
      <c r="M550" s="63" t="s">
        <v>3971</v>
      </c>
      <c r="N550" s="63" t="s">
        <v>3941</v>
      </c>
      <c r="O550" s="63" t="s">
        <v>3928</v>
      </c>
      <c r="P550" s="63" t="s">
        <v>700</v>
      </c>
      <c r="Q550" s="63" t="s">
        <v>701</v>
      </c>
    </row>
    <row r="551" spans="1:17">
      <c r="A551" s="63" t="s">
        <v>3972</v>
      </c>
      <c r="B551" s="63" t="s">
        <v>4011</v>
      </c>
      <c r="C551" s="63" t="s">
        <v>3920</v>
      </c>
      <c r="D551" s="63" t="s">
        <v>3974</v>
      </c>
      <c r="E551" s="63" t="s">
        <v>3975</v>
      </c>
      <c r="F551" s="63" t="s">
        <v>3976</v>
      </c>
      <c r="G551" s="63" t="s">
        <v>3924</v>
      </c>
      <c r="H551" s="63" t="s">
        <v>3977</v>
      </c>
      <c r="I551" s="63" t="s">
        <v>544</v>
      </c>
      <c r="K551" s="63" t="s">
        <v>696</v>
      </c>
      <c r="L551" s="63" t="s">
        <v>255</v>
      </c>
      <c r="M551" s="63" t="s">
        <v>3978</v>
      </c>
      <c r="N551" s="63" t="s">
        <v>3979</v>
      </c>
      <c r="O551" s="63" t="s">
        <v>3928</v>
      </c>
      <c r="P551" s="63" t="s">
        <v>700</v>
      </c>
      <c r="Q551" s="63" t="s">
        <v>701</v>
      </c>
    </row>
    <row r="552" spans="1:17">
      <c r="A552" s="63" t="s">
        <v>3980</v>
      </c>
      <c r="B552" s="63" t="s">
        <v>4015</v>
      </c>
      <c r="C552" s="63" t="s">
        <v>3920</v>
      </c>
      <c r="D552" s="63" t="s">
        <v>3982</v>
      </c>
      <c r="E552" s="63" t="s">
        <v>3983</v>
      </c>
      <c r="F552" s="63" t="s">
        <v>3984</v>
      </c>
      <c r="G552" s="63" t="s">
        <v>3924</v>
      </c>
      <c r="H552" s="63" t="s">
        <v>3985</v>
      </c>
      <c r="I552" s="63" t="s">
        <v>544</v>
      </c>
      <c r="K552" s="63" t="s">
        <v>696</v>
      </c>
      <c r="L552" s="63" t="s">
        <v>256</v>
      </c>
      <c r="M552" s="63" t="s">
        <v>3986</v>
      </c>
      <c r="N552" s="63" t="s">
        <v>3987</v>
      </c>
      <c r="O552" s="63" t="s">
        <v>3928</v>
      </c>
      <c r="P552" s="63" t="s">
        <v>700</v>
      </c>
      <c r="Q552" s="63" t="s">
        <v>701</v>
      </c>
    </row>
    <row r="553" spans="1:17">
      <c r="A553" s="63" t="s">
        <v>3961</v>
      </c>
      <c r="B553" s="63" t="s">
        <v>4019</v>
      </c>
      <c r="C553" s="63" t="s">
        <v>3920</v>
      </c>
      <c r="D553" s="63" t="s">
        <v>3989</v>
      </c>
      <c r="E553" s="63" t="s">
        <v>3990</v>
      </c>
      <c r="F553" s="63" t="s">
        <v>3963</v>
      </c>
      <c r="G553" s="63" t="s">
        <v>3924</v>
      </c>
      <c r="H553" s="63" t="s">
        <v>3964</v>
      </c>
      <c r="I553" s="63" t="s">
        <v>544</v>
      </c>
      <c r="K553" s="63" t="s">
        <v>696</v>
      </c>
      <c r="L553" s="63" t="s">
        <v>256</v>
      </c>
      <c r="M553" s="63" t="s">
        <v>3991</v>
      </c>
      <c r="N553" s="63" t="s">
        <v>3965</v>
      </c>
      <c r="O553" s="63" t="s">
        <v>3928</v>
      </c>
      <c r="P553" s="63" t="s">
        <v>700</v>
      </c>
      <c r="Q553" s="63" t="s">
        <v>701</v>
      </c>
    </row>
    <row r="554" spans="1:17">
      <c r="A554" s="63" t="s">
        <v>3918</v>
      </c>
      <c r="B554" s="63" t="s">
        <v>4024</v>
      </c>
      <c r="C554" s="63" t="s">
        <v>3920</v>
      </c>
      <c r="D554" s="63" t="s">
        <v>3993</v>
      </c>
      <c r="E554" s="63" t="s">
        <v>3994</v>
      </c>
      <c r="F554" s="63" t="s">
        <v>3923</v>
      </c>
      <c r="G554" s="63" t="s">
        <v>3924</v>
      </c>
      <c r="H554" s="63" t="s">
        <v>3925</v>
      </c>
      <c r="I554" s="63" t="s">
        <v>544</v>
      </c>
      <c r="K554" s="63" t="s">
        <v>696</v>
      </c>
      <c r="L554" s="63" t="s">
        <v>256</v>
      </c>
      <c r="M554" s="63" t="s">
        <v>3995</v>
      </c>
      <c r="N554" s="63" t="s">
        <v>3927</v>
      </c>
      <c r="O554" s="63" t="s">
        <v>3928</v>
      </c>
      <c r="P554" s="63" t="s">
        <v>700</v>
      </c>
      <c r="Q554" s="63" t="s">
        <v>701</v>
      </c>
    </row>
    <row r="555" spans="1:17">
      <c r="A555" s="63" t="s">
        <v>3934</v>
      </c>
      <c r="B555" s="63" t="s">
        <v>4028</v>
      </c>
      <c r="C555" s="63" t="s">
        <v>3920</v>
      </c>
      <c r="D555" s="63" t="s">
        <v>3997</v>
      </c>
      <c r="E555" s="63" t="s">
        <v>3998</v>
      </c>
      <c r="F555" s="63" t="s">
        <v>3938</v>
      </c>
      <c r="G555" s="63" t="s">
        <v>3924</v>
      </c>
      <c r="H555" s="63" t="s">
        <v>3939</v>
      </c>
      <c r="I555" s="63" t="s">
        <v>544</v>
      </c>
      <c r="K555" s="63" t="s">
        <v>696</v>
      </c>
      <c r="L555" s="63" t="s">
        <v>255</v>
      </c>
      <c r="M555" s="63" t="s">
        <v>3999</v>
      </c>
      <c r="N555" s="63" t="s">
        <v>3941</v>
      </c>
      <c r="O555" s="63" t="s">
        <v>3928</v>
      </c>
      <c r="P555" s="63" t="s">
        <v>700</v>
      </c>
      <c r="Q555" s="63" t="s">
        <v>701</v>
      </c>
    </row>
    <row r="556" spans="1:17">
      <c r="A556" s="63" t="s">
        <v>4000</v>
      </c>
      <c r="B556" s="63" t="s">
        <v>4032</v>
      </c>
      <c r="C556" s="63" t="s">
        <v>4002</v>
      </c>
      <c r="D556" s="63" t="s">
        <v>4003</v>
      </c>
      <c r="E556" s="63" t="s">
        <v>4004</v>
      </c>
      <c r="F556" s="63" t="s">
        <v>4005</v>
      </c>
      <c r="G556" s="63" t="s">
        <v>4006</v>
      </c>
      <c r="H556" s="63" t="s">
        <v>4007</v>
      </c>
      <c r="I556" s="63" t="s">
        <v>544</v>
      </c>
      <c r="K556" s="63" t="s">
        <v>696</v>
      </c>
      <c r="L556" s="63" t="s">
        <v>255</v>
      </c>
      <c r="M556" s="63" t="s">
        <v>4008</v>
      </c>
      <c r="N556" s="63" t="s">
        <v>4009</v>
      </c>
      <c r="O556" s="63" t="s">
        <v>4010</v>
      </c>
      <c r="P556" s="63" t="s">
        <v>700</v>
      </c>
      <c r="Q556" s="63" t="s">
        <v>701</v>
      </c>
    </row>
    <row r="557" spans="1:17">
      <c r="A557" s="63" t="s">
        <v>4000</v>
      </c>
      <c r="B557" s="63" t="s">
        <v>4036</v>
      </c>
      <c r="C557" s="63" t="s">
        <v>4002</v>
      </c>
      <c r="D557" s="63" t="s">
        <v>4012</v>
      </c>
      <c r="E557" s="63" t="s">
        <v>4013</v>
      </c>
      <c r="F557" s="63" t="s">
        <v>4005</v>
      </c>
      <c r="G557" s="63" t="s">
        <v>4006</v>
      </c>
      <c r="H557" s="63" t="s">
        <v>4007</v>
      </c>
      <c r="I557" s="63" t="s">
        <v>544</v>
      </c>
      <c r="K557" s="63" t="s">
        <v>696</v>
      </c>
      <c r="L557" s="63" t="s">
        <v>255</v>
      </c>
      <c r="M557" s="63" t="s">
        <v>4014</v>
      </c>
      <c r="N557" s="63" t="s">
        <v>4009</v>
      </c>
      <c r="O557" s="63" t="s">
        <v>4010</v>
      </c>
      <c r="P557" s="63" t="s">
        <v>700</v>
      </c>
      <c r="Q557" s="63" t="s">
        <v>701</v>
      </c>
    </row>
    <row r="558" spans="1:17">
      <c r="A558" s="63" t="s">
        <v>4000</v>
      </c>
      <c r="B558" s="63" t="s">
        <v>4039</v>
      </c>
      <c r="C558" s="63" t="s">
        <v>4002</v>
      </c>
      <c r="D558" s="63" t="s">
        <v>4016</v>
      </c>
      <c r="E558" s="63" t="s">
        <v>4017</v>
      </c>
      <c r="F558" s="63" t="s">
        <v>4005</v>
      </c>
      <c r="G558" s="63" t="s">
        <v>4006</v>
      </c>
      <c r="H558" s="63" t="s">
        <v>4007</v>
      </c>
      <c r="I558" s="63" t="s">
        <v>544</v>
      </c>
      <c r="K558" s="63" t="s">
        <v>696</v>
      </c>
      <c r="L558" s="63" t="s">
        <v>255</v>
      </c>
      <c r="M558" s="63" t="s">
        <v>4018</v>
      </c>
      <c r="N558" s="63" t="s">
        <v>4009</v>
      </c>
      <c r="O558" s="63" t="s">
        <v>4010</v>
      </c>
      <c r="P558" s="63" t="s">
        <v>700</v>
      </c>
      <c r="Q558" s="63" t="s">
        <v>701</v>
      </c>
    </row>
    <row r="559" spans="1:17">
      <c r="A559" s="63" t="s">
        <v>4000</v>
      </c>
      <c r="B559" s="63" t="s">
        <v>4044</v>
      </c>
      <c r="C559" s="63" t="s">
        <v>4002</v>
      </c>
      <c r="D559" s="63" t="s">
        <v>4020</v>
      </c>
      <c r="E559" s="63" t="s">
        <v>4021</v>
      </c>
      <c r="F559" s="63" t="s">
        <v>4005</v>
      </c>
      <c r="G559" s="63" t="s">
        <v>4006</v>
      </c>
      <c r="H559" s="63" t="s">
        <v>4007</v>
      </c>
      <c r="I559" s="63" t="s">
        <v>544</v>
      </c>
      <c r="K559" s="63" t="s">
        <v>696</v>
      </c>
      <c r="L559" s="63" t="s">
        <v>255</v>
      </c>
      <c r="M559" s="63" t="s">
        <v>4022</v>
      </c>
      <c r="N559" s="63" t="s">
        <v>4009</v>
      </c>
      <c r="O559" s="63" t="s">
        <v>4010</v>
      </c>
      <c r="P559" s="63" t="s">
        <v>700</v>
      </c>
      <c r="Q559" s="63" t="s">
        <v>701</v>
      </c>
    </row>
    <row r="560" spans="1:17">
      <c r="A560" s="63" t="s">
        <v>4023</v>
      </c>
      <c r="B560" s="63" t="s">
        <v>4051</v>
      </c>
      <c r="C560" s="63" t="s">
        <v>4002</v>
      </c>
      <c r="D560" s="63" t="s">
        <v>4020</v>
      </c>
      <c r="E560" s="63" t="s">
        <v>4021</v>
      </c>
      <c r="F560" s="63" t="s">
        <v>4025</v>
      </c>
      <c r="G560" s="63" t="s">
        <v>4006</v>
      </c>
      <c r="H560" s="63" t="s">
        <v>4026</v>
      </c>
      <c r="I560" s="63" t="s">
        <v>544</v>
      </c>
      <c r="K560" s="63" t="s">
        <v>696</v>
      </c>
      <c r="L560" s="63" t="s">
        <v>255</v>
      </c>
      <c r="M560" s="63" t="s">
        <v>4022</v>
      </c>
      <c r="N560" s="63" t="s">
        <v>4027</v>
      </c>
      <c r="O560" s="63" t="s">
        <v>4010</v>
      </c>
      <c r="P560" s="63" t="s">
        <v>700</v>
      </c>
      <c r="Q560" s="63" t="s">
        <v>701</v>
      </c>
    </row>
    <row r="561" spans="1:17">
      <c r="A561" s="63" t="s">
        <v>4000</v>
      </c>
      <c r="B561" s="63" t="s">
        <v>4055</v>
      </c>
      <c r="C561" s="63" t="s">
        <v>4002</v>
      </c>
      <c r="D561" s="63" t="s">
        <v>4029</v>
      </c>
      <c r="E561" s="63" t="s">
        <v>4030</v>
      </c>
      <c r="F561" s="63" t="s">
        <v>4005</v>
      </c>
      <c r="G561" s="63" t="s">
        <v>4006</v>
      </c>
      <c r="H561" s="63" t="s">
        <v>4007</v>
      </c>
      <c r="I561" s="63" t="s">
        <v>544</v>
      </c>
      <c r="K561" s="63" t="s">
        <v>696</v>
      </c>
      <c r="L561" s="63" t="s">
        <v>255</v>
      </c>
      <c r="M561" s="63" t="s">
        <v>4031</v>
      </c>
      <c r="N561" s="63" t="s">
        <v>4009</v>
      </c>
      <c r="O561" s="63" t="s">
        <v>4010</v>
      </c>
      <c r="P561" s="63" t="s">
        <v>700</v>
      </c>
      <c r="Q561" s="63" t="s">
        <v>701</v>
      </c>
    </row>
    <row r="562" spans="1:17">
      <c r="A562" s="63" t="s">
        <v>4000</v>
      </c>
      <c r="B562" s="63" t="s">
        <v>4059</v>
      </c>
      <c r="C562" s="63" t="s">
        <v>4002</v>
      </c>
      <c r="D562" s="63" t="s">
        <v>4033</v>
      </c>
      <c r="E562" s="63" t="s">
        <v>4034</v>
      </c>
      <c r="F562" s="63" t="s">
        <v>4005</v>
      </c>
      <c r="G562" s="63" t="s">
        <v>4006</v>
      </c>
      <c r="H562" s="63" t="s">
        <v>4007</v>
      </c>
      <c r="I562" s="63" t="s">
        <v>544</v>
      </c>
      <c r="K562" s="63" t="s">
        <v>696</v>
      </c>
      <c r="L562" s="63" t="s">
        <v>255</v>
      </c>
      <c r="M562" s="63" t="s">
        <v>4035</v>
      </c>
      <c r="N562" s="63" t="s">
        <v>4009</v>
      </c>
      <c r="O562" s="63" t="s">
        <v>4010</v>
      </c>
      <c r="P562" s="63" t="s">
        <v>700</v>
      </c>
      <c r="Q562" s="63" t="s">
        <v>701</v>
      </c>
    </row>
    <row r="563" spans="1:17">
      <c r="A563" s="63" t="s">
        <v>4000</v>
      </c>
      <c r="B563" s="63" t="s">
        <v>4064</v>
      </c>
      <c r="C563" s="63" t="s">
        <v>4002</v>
      </c>
      <c r="D563" s="63" t="s">
        <v>1104</v>
      </c>
      <c r="E563" s="63" t="s">
        <v>4037</v>
      </c>
      <c r="F563" s="63" t="s">
        <v>4005</v>
      </c>
      <c r="G563" s="63" t="s">
        <v>4006</v>
      </c>
      <c r="H563" s="63" t="s">
        <v>4007</v>
      </c>
      <c r="I563" s="63" t="s">
        <v>544</v>
      </c>
      <c r="K563" s="63" t="s">
        <v>696</v>
      </c>
      <c r="L563" s="63" t="s">
        <v>255</v>
      </c>
      <c r="M563" s="63" t="s">
        <v>4038</v>
      </c>
      <c r="N563" s="63" t="s">
        <v>4009</v>
      </c>
      <c r="O563" s="63" t="s">
        <v>4010</v>
      </c>
      <c r="P563" s="63" t="s">
        <v>700</v>
      </c>
      <c r="Q563" s="63" t="s">
        <v>701</v>
      </c>
    </row>
    <row r="564" spans="1:17">
      <c r="A564" s="63" t="s">
        <v>4000</v>
      </c>
      <c r="B564" s="63" t="s">
        <v>4072</v>
      </c>
      <c r="C564" s="63" t="s">
        <v>4002</v>
      </c>
      <c r="D564" s="63" t="s">
        <v>4040</v>
      </c>
      <c r="E564" s="63" t="s">
        <v>4041</v>
      </c>
      <c r="F564" s="63" t="s">
        <v>4005</v>
      </c>
      <c r="G564" s="63" t="s">
        <v>4006</v>
      </c>
      <c r="H564" s="63" t="s">
        <v>4007</v>
      </c>
      <c r="I564" s="63" t="s">
        <v>544</v>
      </c>
      <c r="K564" s="63" t="s">
        <v>696</v>
      </c>
      <c r="L564" s="63" t="s">
        <v>255</v>
      </c>
      <c r="M564" s="63" t="s">
        <v>4042</v>
      </c>
      <c r="N564" s="63" t="s">
        <v>4009</v>
      </c>
      <c r="O564" s="63" t="s">
        <v>4010</v>
      </c>
      <c r="P564" s="63" t="s">
        <v>700</v>
      </c>
      <c r="Q564" s="63" t="s">
        <v>701</v>
      </c>
    </row>
    <row r="565" spans="1:17">
      <c r="A565" s="63" t="s">
        <v>4043</v>
      </c>
      <c r="B565" s="63" t="s">
        <v>4076</v>
      </c>
      <c r="C565" s="63" t="s">
        <v>4002</v>
      </c>
      <c r="D565" s="63" t="s">
        <v>4045</v>
      </c>
      <c r="E565" s="63" t="s">
        <v>4046</v>
      </c>
      <c r="F565" s="63" t="s">
        <v>4047</v>
      </c>
      <c r="G565" s="63" t="s">
        <v>4006</v>
      </c>
      <c r="H565" s="63" t="s">
        <v>4048</v>
      </c>
      <c r="I565" s="63" t="s">
        <v>544</v>
      </c>
      <c r="K565" s="63" t="s">
        <v>696</v>
      </c>
      <c r="L565" s="63" t="s">
        <v>255</v>
      </c>
      <c r="M565" s="63" t="s">
        <v>4049</v>
      </c>
      <c r="N565" s="63" t="s">
        <v>4050</v>
      </c>
      <c r="O565" s="63" t="s">
        <v>4010</v>
      </c>
      <c r="P565" s="63" t="s">
        <v>700</v>
      </c>
      <c r="Q565" s="63" t="s">
        <v>701</v>
      </c>
    </row>
    <row r="566" spans="1:17">
      <c r="A566" s="63" t="s">
        <v>4000</v>
      </c>
      <c r="B566" s="63" t="s">
        <v>4081</v>
      </c>
      <c r="C566" s="63" t="s">
        <v>4002</v>
      </c>
      <c r="D566" s="63" t="s">
        <v>4052</v>
      </c>
      <c r="E566" s="63" t="s">
        <v>4053</v>
      </c>
      <c r="F566" s="63" t="s">
        <v>4005</v>
      </c>
      <c r="G566" s="63" t="s">
        <v>4006</v>
      </c>
      <c r="H566" s="63" t="s">
        <v>4007</v>
      </c>
      <c r="I566" s="63" t="s">
        <v>544</v>
      </c>
      <c r="K566" s="63" t="s">
        <v>696</v>
      </c>
      <c r="L566" s="63" t="s">
        <v>255</v>
      </c>
      <c r="M566" s="63" t="s">
        <v>4054</v>
      </c>
      <c r="N566" s="63" t="s">
        <v>4009</v>
      </c>
      <c r="O566" s="63" t="s">
        <v>4010</v>
      </c>
      <c r="P566" s="63" t="s">
        <v>700</v>
      </c>
      <c r="Q566" s="63" t="s">
        <v>701</v>
      </c>
    </row>
    <row r="567" spans="1:17">
      <c r="A567" s="63" t="s">
        <v>4000</v>
      </c>
      <c r="B567" s="63" t="s">
        <v>4088</v>
      </c>
      <c r="C567" s="63" t="s">
        <v>4002</v>
      </c>
      <c r="D567" s="63" t="s">
        <v>4056</v>
      </c>
      <c r="E567" s="63" t="s">
        <v>4057</v>
      </c>
      <c r="F567" s="63" t="s">
        <v>4005</v>
      </c>
      <c r="G567" s="63" t="s">
        <v>4006</v>
      </c>
      <c r="H567" s="63" t="s">
        <v>4007</v>
      </c>
      <c r="I567" s="63" t="s">
        <v>544</v>
      </c>
      <c r="K567" s="63" t="s">
        <v>696</v>
      </c>
      <c r="L567" s="63" t="s">
        <v>255</v>
      </c>
      <c r="M567" s="63" t="s">
        <v>4058</v>
      </c>
      <c r="N567" s="63" t="s">
        <v>4009</v>
      </c>
      <c r="O567" s="63" t="s">
        <v>4010</v>
      </c>
      <c r="P567" s="63" t="s">
        <v>700</v>
      </c>
      <c r="Q567" s="63" t="s">
        <v>701</v>
      </c>
    </row>
    <row r="568" spans="1:17">
      <c r="A568" s="63" t="s">
        <v>4000</v>
      </c>
      <c r="B568" s="63" t="s">
        <v>4090</v>
      </c>
      <c r="C568" s="63" t="s">
        <v>4002</v>
      </c>
      <c r="D568" s="63" t="s">
        <v>4060</v>
      </c>
      <c r="E568" s="63" t="s">
        <v>4061</v>
      </c>
      <c r="F568" s="63" t="s">
        <v>4005</v>
      </c>
      <c r="G568" s="63" t="s">
        <v>4006</v>
      </c>
      <c r="H568" s="63" t="s">
        <v>4007</v>
      </c>
      <c r="I568" s="63" t="s">
        <v>544</v>
      </c>
      <c r="K568" s="63" t="s">
        <v>696</v>
      </c>
      <c r="L568" s="63" t="s">
        <v>255</v>
      </c>
      <c r="M568" s="63" t="s">
        <v>4062</v>
      </c>
      <c r="N568" s="63" t="s">
        <v>4009</v>
      </c>
      <c r="O568" s="63" t="s">
        <v>4010</v>
      </c>
      <c r="P568" s="63" t="s">
        <v>700</v>
      </c>
      <c r="Q568" s="63" t="s">
        <v>701</v>
      </c>
    </row>
    <row r="569" spans="1:17">
      <c r="A569" s="63" t="s">
        <v>4063</v>
      </c>
      <c r="B569" s="63" t="s">
        <v>4094</v>
      </c>
      <c r="C569" s="63" t="s">
        <v>4065</v>
      </c>
      <c r="D569" s="63" t="s">
        <v>4066</v>
      </c>
      <c r="E569" s="63" t="s">
        <v>4067</v>
      </c>
      <c r="F569" s="63" t="s">
        <v>4068</v>
      </c>
      <c r="G569" s="63" t="s">
        <v>1202</v>
      </c>
      <c r="H569" s="63" t="s">
        <v>4069</v>
      </c>
      <c r="I569" s="63" t="s">
        <v>544</v>
      </c>
      <c r="K569" s="63" t="s">
        <v>696</v>
      </c>
      <c r="L569" s="63" t="s">
        <v>255</v>
      </c>
      <c r="M569" s="63" t="s">
        <v>4070</v>
      </c>
      <c r="N569" s="63" t="s">
        <v>4071</v>
      </c>
      <c r="O569" s="63" t="s">
        <v>1203</v>
      </c>
      <c r="P569" s="63" t="s">
        <v>700</v>
      </c>
      <c r="Q569" s="63" t="s">
        <v>701</v>
      </c>
    </row>
    <row r="570" spans="1:17">
      <c r="A570" s="63" t="s">
        <v>4063</v>
      </c>
      <c r="B570" s="63" t="s">
        <v>4098</v>
      </c>
      <c r="C570" s="63" t="s">
        <v>4065</v>
      </c>
      <c r="D570" s="63" t="s">
        <v>4073</v>
      </c>
      <c r="E570" s="63" t="s">
        <v>4074</v>
      </c>
      <c r="F570" s="63" t="s">
        <v>4068</v>
      </c>
      <c r="G570" s="63" t="s">
        <v>1202</v>
      </c>
      <c r="H570" s="63" t="s">
        <v>4069</v>
      </c>
      <c r="I570" s="63" t="s">
        <v>544</v>
      </c>
      <c r="K570" s="63" t="s">
        <v>696</v>
      </c>
      <c r="L570" s="63" t="s">
        <v>255</v>
      </c>
      <c r="M570" s="63" t="s">
        <v>4075</v>
      </c>
      <c r="N570" s="63" t="s">
        <v>4071</v>
      </c>
      <c r="O570" s="63" t="s">
        <v>1203</v>
      </c>
      <c r="P570" s="63" t="s">
        <v>700</v>
      </c>
      <c r="Q570" s="63" t="s">
        <v>701</v>
      </c>
    </row>
    <row r="571" spans="1:17">
      <c r="A571" s="63" t="s">
        <v>4063</v>
      </c>
      <c r="B571" s="63" t="s">
        <v>4102</v>
      </c>
      <c r="C571" s="63" t="s">
        <v>4065</v>
      </c>
      <c r="D571" s="63" t="s">
        <v>4077</v>
      </c>
      <c r="E571" s="63" t="s">
        <v>4078</v>
      </c>
      <c r="F571" s="63" t="s">
        <v>4068</v>
      </c>
      <c r="G571" s="63" t="s">
        <v>1202</v>
      </c>
      <c r="H571" s="63" t="s">
        <v>4069</v>
      </c>
      <c r="I571" s="63" t="s">
        <v>544</v>
      </c>
      <c r="K571" s="63" t="s">
        <v>696</v>
      </c>
      <c r="L571" s="63" t="s">
        <v>255</v>
      </c>
      <c r="M571" s="63" t="s">
        <v>4079</v>
      </c>
      <c r="N571" s="63" t="s">
        <v>4071</v>
      </c>
      <c r="O571" s="63" t="s">
        <v>1203</v>
      </c>
      <c r="P571" s="63" t="s">
        <v>700</v>
      </c>
      <c r="Q571" s="63" t="s">
        <v>701</v>
      </c>
    </row>
    <row r="572" spans="1:17">
      <c r="A572" s="63" t="s">
        <v>4080</v>
      </c>
      <c r="B572" s="63" t="s">
        <v>4106</v>
      </c>
      <c r="C572" s="63" t="s">
        <v>4065</v>
      </c>
      <c r="D572" s="63" t="s">
        <v>4082</v>
      </c>
      <c r="E572" s="63" t="s">
        <v>4083</v>
      </c>
      <c r="F572" s="63" t="s">
        <v>785</v>
      </c>
      <c r="G572" s="63" t="s">
        <v>4084</v>
      </c>
      <c r="H572" s="63" t="s">
        <v>4085</v>
      </c>
      <c r="I572" s="63" t="s">
        <v>544</v>
      </c>
      <c r="K572" s="63" t="s">
        <v>696</v>
      </c>
      <c r="L572" s="63" t="s">
        <v>255</v>
      </c>
      <c r="M572" s="63" t="s">
        <v>4086</v>
      </c>
      <c r="N572" s="63" t="s">
        <v>789</v>
      </c>
      <c r="O572" s="63" t="s">
        <v>4087</v>
      </c>
      <c r="P572" s="63" t="s">
        <v>700</v>
      </c>
      <c r="Q572" s="63" t="s">
        <v>701</v>
      </c>
    </row>
    <row r="573" spans="1:17">
      <c r="A573" s="63" t="s">
        <v>791</v>
      </c>
      <c r="B573" s="63" t="s">
        <v>4110</v>
      </c>
      <c r="C573" s="63" t="s">
        <v>4065</v>
      </c>
      <c r="D573" s="63" t="s">
        <v>4082</v>
      </c>
      <c r="E573" s="63" t="s">
        <v>4083</v>
      </c>
      <c r="F573" s="63" t="s">
        <v>793</v>
      </c>
      <c r="G573" s="63" t="s">
        <v>794</v>
      </c>
      <c r="H573" s="63" t="s">
        <v>795</v>
      </c>
      <c r="I573" s="63" t="s">
        <v>544</v>
      </c>
      <c r="K573" s="63" t="s">
        <v>696</v>
      </c>
      <c r="L573" s="63" t="s">
        <v>255</v>
      </c>
      <c r="M573" s="63" t="s">
        <v>4086</v>
      </c>
      <c r="N573" s="63" t="s">
        <v>796</v>
      </c>
      <c r="O573" s="63" t="s">
        <v>797</v>
      </c>
      <c r="P573" s="63" t="s">
        <v>700</v>
      </c>
      <c r="Q573" s="63" t="s">
        <v>701</v>
      </c>
    </row>
    <row r="574" spans="1:17">
      <c r="A574" s="63" t="s">
        <v>4089</v>
      </c>
      <c r="B574" s="63" t="s">
        <v>4115</v>
      </c>
      <c r="C574" s="63" t="s">
        <v>4065</v>
      </c>
      <c r="D574" s="63" t="s">
        <v>4082</v>
      </c>
      <c r="E574" s="63" t="s">
        <v>4083</v>
      </c>
      <c r="F574" s="63" t="s">
        <v>4091</v>
      </c>
      <c r="G574" s="63" t="s">
        <v>1202</v>
      </c>
      <c r="H574" s="63" t="s">
        <v>4092</v>
      </c>
      <c r="I574" s="63" t="s">
        <v>544</v>
      </c>
      <c r="K574" s="63" t="s">
        <v>696</v>
      </c>
      <c r="L574" s="63" t="s">
        <v>256</v>
      </c>
      <c r="M574" s="63" t="s">
        <v>4086</v>
      </c>
      <c r="N574" s="63" t="s">
        <v>4093</v>
      </c>
      <c r="O574" s="63" t="s">
        <v>1203</v>
      </c>
      <c r="P574" s="63" t="s">
        <v>700</v>
      </c>
      <c r="Q574" s="63" t="s">
        <v>701</v>
      </c>
    </row>
    <row r="575" spans="1:17">
      <c r="A575" s="63" t="s">
        <v>4063</v>
      </c>
      <c r="B575" s="63" t="s">
        <v>4122</v>
      </c>
      <c r="C575" s="63" t="s">
        <v>4065</v>
      </c>
      <c r="D575" s="63" t="s">
        <v>4095</v>
      </c>
      <c r="E575" s="63" t="s">
        <v>4096</v>
      </c>
      <c r="F575" s="63" t="s">
        <v>4068</v>
      </c>
      <c r="G575" s="63" t="s">
        <v>1202</v>
      </c>
      <c r="H575" s="63" t="s">
        <v>4069</v>
      </c>
      <c r="I575" s="63" t="s">
        <v>544</v>
      </c>
      <c r="K575" s="63" t="s">
        <v>696</v>
      </c>
      <c r="L575" s="63" t="s">
        <v>255</v>
      </c>
      <c r="M575" s="63" t="s">
        <v>4097</v>
      </c>
      <c r="N575" s="63" t="s">
        <v>4071</v>
      </c>
      <c r="O575" s="63" t="s">
        <v>1203</v>
      </c>
      <c r="P575" s="63" t="s">
        <v>700</v>
      </c>
      <c r="Q575" s="63" t="s">
        <v>701</v>
      </c>
    </row>
    <row r="576" spans="1:17">
      <c r="A576" s="63" t="s">
        <v>4063</v>
      </c>
      <c r="B576" s="63" t="s">
        <v>5100</v>
      </c>
      <c r="C576" s="63" t="s">
        <v>4065</v>
      </c>
      <c r="D576" s="63" t="s">
        <v>4099</v>
      </c>
      <c r="E576" s="63" t="s">
        <v>4100</v>
      </c>
      <c r="F576" s="63" t="s">
        <v>4068</v>
      </c>
      <c r="G576" s="63" t="s">
        <v>1202</v>
      </c>
      <c r="H576" s="63" t="s">
        <v>4069</v>
      </c>
      <c r="I576" s="63" t="s">
        <v>544</v>
      </c>
      <c r="K576" s="63" t="s">
        <v>696</v>
      </c>
      <c r="L576" s="63" t="s">
        <v>255</v>
      </c>
      <c r="M576" s="63" t="s">
        <v>4101</v>
      </c>
      <c r="N576" s="63" t="s">
        <v>4071</v>
      </c>
      <c r="O576" s="63" t="s">
        <v>1203</v>
      </c>
      <c r="P576" s="63" t="s">
        <v>700</v>
      </c>
      <c r="Q576" s="63" t="s">
        <v>701</v>
      </c>
    </row>
    <row r="577" spans="1:17">
      <c r="A577" s="63" t="s">
        <v>4063</v>
      </c>
      <c r="B577" s="63" t="s">
        <v>5101</v>
      </c>
      <c r="C577" s="63" t="s">
        <v>4065</v>
      </c>
      <c r="D577" s="63" t="s">
        <v>4103</v>
      </c>
      <c r="E577" s="63" t="s">
        <v>4104</v>
      </c>
      <c r="F577" s="63" t="s">
        <v>4068</v>
      </c>
      <c r="G577" s="63" t="s">
        <v>1202</v>
      </c>
      <c r="H577" s="63" t="s">
        <v>4069</v>
      </c>
      <c r="I577" s="63" t="s">
        <v>544</v>
      </c>
      <c r="K577" s="63" t="s">
        <v>696</v>
      </c>
      <c r="L577" s="63" t="s">
        <v>255</v>
      </c>
      <c r="M577" s="63" t="s">
        <v>4105</v>
      </c>
      <c r="N577" s="63" t="s">
        <v>4071</v>
      </c>
      <c r="O577" s="63" t="s">
        <v>1203</v>
      </c>
      <c r="P577" s="63" t="s">
        <v>700</v>
      </c>
      <c r="Q577" s="63" t="s">
        <v>701</v>
      </c>
    </row>
    <row r="578" spans="1:17">
      <c r="A578" s="63" t="s">
        <v>4063</v>
      </c>
      <c r="B578" s="63" t="s">
        <v>5102</v>
      </c>
      <c r="C578" s="63" t="s">
        <v>4065</v>
      </c>
      <c r="D578" s="63" t="s">
        <v>4107</v>
      </c>
      <c r="E578" s="63" t="s">
        <v>4108</v>
      </c>
      <c r="F578" s="63" t="s">
        <v>4068</v>
      </c>
      <c r="G578" s="63" t="s">
        <v>1202</v>
      </c>
      <c r="H578" s="63" t="s">
        <v>4069</v>
      </c>
      <c r="I578" s="63" t="s">
        <v>544</v>
      </c>
      <c r="K578" s="63" t="s">
        <v>696</v>
      </c>
      <c r="L578" s="63" t="s">
        <v>255</v>
      </c>
      <c r="M578" s="63" t="s">
        <v>4109</v>
      </c>
      <c r="N578" s="63" t="s">
        <v>4071</v>
      </c>
      <c r="O578" s="63" t="s">
        <v>1203</v>
      </c>
      <c r="P578" s="63" t="s">
        <v>700</v>
      </c>
      <c r="Q578" s="63" t="s">
        <v>701</v>
      </c>
    </row>
    <row r="579" spans="1:17">
      <c r="A579" s="63" t="s">
        <v>4063</v>
      </c>
      <c r="B579" s="63" t="s">
        <v>5103</v>
      </c>
      <c r="C579" s="63" t="s">
        <v>4065</v>
      </c>
      <c r="D579" s="63" t="s">
        <v>4111</v>
      </c>
      <c r="E579" s="63" t="s">
        <v>4112</v>
      </c>
      <c r="F579" s="63" t="s">
        <v>4068</v>
      </c>
      <c r="G579" s="63" t="s">
        <v>1202</v>
      </c>
      <c r="H579" s="63" t="s">
        <v>4069</v>
      </c>
      <c r="I579" s="63" t="s">
        <v>544</v>
      </c>
      <c r="K579" s="63" t="s">
        <v>696</v>
      </c>
      <c r="L579" s="63" t="s">
        <v>255</v>
      </c>
      <c r="M579" s="63" t="s">
        <v>4113</v>
      </c>
      <c r="N579" s="63" t="s">
        <v>4071</v>
      </c>
      <c r="O579" s="63" t="s">
        <v>1203</v>
      </c>
      <c r="P579" s="63" t="s">
        <v>700</v>
      </c>
      <c r="Q579" s="63" t="s">
        <v>701</v>
      </c>
    </row>
    <row r="580" spans="1:17">
      <c r="A580" s="63" t="s">
        <v>4114</v>
      </c>
      <c r="B580" s="63" t="s">
        <v>5104</v>
      </c>
      <c r="C580" s="63" t="s">
        <v>4065</v>
      </c>
      <c r="D580" s="63" t="s">
        <v>4116</v>
      </c>
      <c r="E580" s="63" t="s">
        <v>4117</v>
      </c>
      <c r="F580" s="63" t="s">
        <v>4118</v>
      </c>
      <c r="G580" s="63" t="s">
        <v>1202</v>
      </c>
      <c r="H580" s="63" t="s">
        <v>4119</v>
      </c>
      <c r="I580" s="63" t="s">
        <v>544</v>
      </c>
      <c r="K580" s="63" t="s">
        <v>696</v>
      </c>
      <c r="L580" s="63" t="s">
        <v>255</v>
      </c>
      <c r="M580" s="63" t="s">
        <v>4120</v>
      </c>
      <c r="N580" s="63" t="s">
        <v>4121</v>
      </c>
      <c r="O580" s="63" t="s">
        <v>1203</v>
      </c>
      <c r="P580" s="63" t="s">
        <v>700</v>
      </c>
      <c r="Q580" s="63" t="s">
        <v>701</v>
      </c>
    </row>
    <row r="581" spans="1:17">
      <c r="A581" s="63" t="s">
        <v>4063</v>
      </c>
      <c r="B581" s="63" t="s">
        <v>5105</v>
      </c>
      <c r="C581" s="63" t="s">
        <v>4065</v>
      </c>
      <c r="D581" s="63" t="s">
        <v>4123</v>
      </c>
      <c r="E581" s="63" t="s">
        <v>4124</v>
      </c>
      <c r="F581" s="63" t="s">
        <v>4068</v>
      </c>
      <c r="G581" s="63" t="s">
        <v>1202</v>
      </c>
      <c r="H581" s="63" t="s">
        <v>4069</v>
      </c>
      <c r="I581" s="63" t="s">
        <v>544</v>
      </c>
      <c r="K581" s="63" t="s">
        <v>696</v>
      </c>
      <c r="L581" s="63" t="s">
        <v>255</v>
      </c>
      <c r="M581" s="63" t="s">
        <v>4125</v>
      </c>
      <c r="N581" s="63" t="s">
        <v>4071</v>
      </c>
      <c r="O581" s="63" t="s">
        <v>1203</v>
      </c>
      <c r="P581" s="63" t="s">
        <v>700</v>
      </c>
      <c r="Q581" s="63" t="s">
        <v>701</v>
      </c>
    </row>
  </sheetData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UNREG_LIST_ORG">
    <tabColor indexed="47"/>
  </sheetPr>
  <dimension ref="A1"/>
  <sheetViews>
    <sheetView zoomScaleNormal="100" workbookViewId="0"/>
  </sheetViews>
  <sheetFormatPr defaultRowHeight="11.25"/>
  <cols>
    <col min="1" max="16384" width="9.140625" style="63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X_ORG_DATA">
    <tabColor indexed="47"/>
  </sheetPr>
  <dimension ref="A1:CS2"/>
  <sheetViews>
    <sheetView zoomScaleNormal="100" workbookViewId="0"/>
  </sheetViews>
  <sheetFormatPr defaultRowHeight="11.25"/>
  <cols>
    <col min="1" max="16384" width="9.140625" style="63"/>
  </cols>
  <sheetData>
    <row r="1" spans="1:97">
      <c r="A1" s="63" t="s">
        <v>454</v>
      </c>
      <c r="B1" s="63" t="s">
        <v>455</v>
      </c>
      <c r="C1" s="63" t="s">
        <v>448</v>
      </c>
      <c r="D1" s="63" t="s">
        <v>449</v>
      </c>
      <c r="E1" s="63" t="s">
        <v>450</v>
      </c>
      <c r="F1" s="63" t="s">
        <v>452</v>
      </c>
      <c r="G1" s="63" t="s">
        <v>451</v>
      </c>
      <c r="H1" s="63" t="s">
        <v>445</v>
      </c>
      <c r="I1" s="63" t="s">
        <v>446</v>
      </c>
      <c r="J1" s="63" t="s">
        <v>456</v>
      </c>
      <c r="K1" s="63" t="s">
        <v>457</v>
      </c>
      <c r="L1" s="63" t="s">
        <v>458</v>
      </c>
      <c r="M1" s="63" t="s">
        <v>459</v>
      </c>
      <c r="N1" s="63" t="s">
        <v>460</v>
      </c>
      <c r="O1" s="63" t="s">
        <v>461</v>
      </c>
      <c r="P1" s="63" t="s">
        <v>462</v>
      </c>
      <c r="Q1" s="63" t="s">
        <v>463</v>
      </c>
      <c r="R1" s="63" t="s">
        <v>464</v>
      </c>
      <c r="S1" s="63" t="s">
        <v>465</v>
      </c>
      <c r="T1" s="63" t="s">
        <v>466</v>
      </c>
      <c r="U1" s="63" t="s">
        <v>467</v>
      </c>
      <c r="V1" s="63" t="s">
        <v>649</v>
      </c>
      <c r="W1" s="63" t="s">
        <v>468</v>
      </c>
      <c r="X1" s="63" t="s">
        <v>469</v>
      </c>
      <c r="Y1" s="63" t="s">
        <v>470</v>
      </c>
      <c r="Z1" s="63" t="s">
        <v>471</v>
      </c>
      <c r="AA1" s="63" t="s">
        <v>648</v>
      </c>
      <c r="AB1" s="63" t="s">
        <v>472</v>
      </c>
      <c r="AC1" s="63" t="s">
        <v>473</v>
      </c>
      <c r="AD1" s="63" t="s">
        <v>474</v>
      </c>
      <c r="AE1" s="63" t="s">
        <v>475</v>
      </c>
      <c r="AF1" s="63" t="s">
        <v>647</v>
      </c>
      <c r="AG1" s="63" t="s">
        <v>476</v>
      </c>
      <c r="AH1" s="63" t="s">
        <v>477</v>
      </c>
      <c r="AI1" s="63" t="s">
        <v>478</v>
      </c>
      <c r="AJ1" s="63" t="s">
        <v>479</v>
      </c>
      <c r="AK1" s="63" t="s">
        <v>646</v>
      </c>
      <c r="AL1" s="63" t="s">
        <v>480</v>
      </c>
      <c r="AM1" s="63" t="s">
        <v>481</v>
      </c>
      <c r="AN1" s="63" t="s">
        <v>482</v>
      </c>
      <c r="AO1" s="63" t="s">
        <v>483</v>
      </c>
      <c r="AP1" s="63" t="s">
        <v>645</v>
      </c>
      <c r="AQ1" s="63" t="s">
        <v>484</v>
      </c>
      <c r="AR1" s="63" t="s">
        <v>485</v>
      </c>
      <c r="AS1" s="63" t="s">
        <v>486</v>
      </c>
      <c r="AT1" s="63" t="s">
        <v>487</v>
      </c>
      <c r="AU1" s="63" t="s">
        <v>644</v>
      </c>
      <c r="AV1" s="63" t="s">
        <v>488</v>
      </c>
      <c r="AW1" s="63" t="s">
        <v>489</v>
      </c>
      <c r="AX1" s="63" t="s">
        <v>490</v>
      </c>
      <c r="AY1" s="63" t="s">
        <v>491</v>
      </c>
      <c r="AZ1" s="63" t="s">
        <v>643</v>
      </c>
      <c r="BA1" s="63" t="s">
        <v>492</v>
      </c>
      <c r="BB1" s="63" t="s">
        <v>493</v>
      </c>
      <c r="BC1" s="63" t="s">
        <v>494</v>
      </c>
      <c r="BD1" s="63" t="s">
        <v>495</v>
      </c>
      <c r="BE1" s="63" t="s">
        <v>642</v>
      </c>
      <c r="BF1" s="63" t="s">
        <v>496</v>
      </c>
      <c r="BG1" s="63" t="s">
        <v>497</v>
      </c>
      <c r="BH1" s="63" t="s">
        <v>498</v>
      </c>
      <c r="BI1" s="63" t="s">
        <v>499</v>
      </c>
      <c r="BJ1" s="63" t="s">
        <v>641</v>
      </c>
      <c r="BK1" s="63" t="s">
        <v>500</v>
      </c>
      <c r="BL1" s="63" t="s">
        <v>501</v>
      </c>
      <c r="BM1" s="63" t="s">
        <v>502</v>
      </c>
      <c r="BN1" s="63" t="s">
        <v>503</v>
      </c>
      <c r="BO1" s="63" t="s">
        <v>640</v>
      </c>
      <c r="BP1" s="63" t="s">
        <v>504</v>
      </c>
      <c r="BQ1" s="63" t="s">
        <v>505</v>
      </c>
      <c r="BR1" s="63" t="s">
        <v>506</v>
      </c>
      <c r="BS1" s="63" t="s">
        <v>507</v>
      </c>
      <c r="BT1" s="63" t="s">
        <v>639</v>
      </c>
      <c r="BU1" s="63" t="s">
        <v>508</v>
      </c>
      <c r="BV1" s="63" t="s">
        <v>509</v>
      </c>
      <c r="BW1" s="63" t="s">
        <v>510</v>
      </c>
      <c r="BX1" s="63" t="s">
        <v>511</v>
      </c>
      <c r="BY1" s="63" t="s">
        <v>638</v>
      </c>
      <c r="BZ1" s="63" t="s">
        <v>512</v>
      </c>
      <c r="CA1" s="63" t="s">
        <v>513</v>
      </c>
      <c r="CB1" s="63" t="s">
        <v>514</v>
      </c>
      <c r="CC1" s="63" t="s">
        <v>515</v>
      </c>
      <c r="CD1" s="63" t="s">
        <v>516</v>
      </c>
      <c r="CE1" s="63" t="s">
        <v>517</v>
      </c>
      <c r="CF1" s="63" t="s">
        <v>518</v>
      </c>
      <c r="CG1" s="63" t="s">
        <v>519</v>
      </c>
      <c r="CH1" s="63" t="s">
        <v>520</v>
      </c>
      <c r="CI1" s="63" t="s">
        <v>521</v>
      </c>
      <c r="CJ1" s="63" t="s">
        <v>522</v>
      </c>
      <c r="CK1" s="63" t="s">
        <v>523</v>
      </c>
      <c r="CL1" s="63" t="s">
        <v>524</v>
      </c>
      <c r="CM1" s="63" t="s">
        <v>525</v>
      </c>
      <c r="CN1" s="63" t="s">
        <v>526</v>
      </c>
      <c r="CO1" s="63" t="s">
        <v>527</v>
      </c>
      <c r="CP1" s="63" t="s">
        <v>528</v>
      </c>
      <c r="CQ1" s="63" t="s">
        <v>529</v>
      </c>
      <c r="CR1" s="63" t="s">
        <v>530</v>
      </c>
      <c r="CS1" s="63" t="s">
        <v>531</v>
      </c>
    </row>
    <row r="2" spans="1:97">
      <c r="A2" s="63" t="s">
        <v>5124</v>
      </c>
      <c r="B2" s="63" t="s">
        <v>5045</v>
      </c>
      <c r="C2" s="63" t="s">
        <v>3080</v>
      </c>
      <c r="D2" s="63" t="s">
        <v>3081</v>
      </c>
      <c r="E2" s="63" t="s">
        <v>1321</v>
      </c>
      <c r="F2" s="63" t="s">
        <v>701</v>
      </c>
      <c r="G2" s="63" t="s">
        <v>700</v>
      </c>
      <c r="H2" s="63" t="s">
        <v>696</v>
      </c>
      <c r="I2" s="63" t="s">
        <v>255</v>
      </c>
      <c r="J2" s="63" t="s">
        <v>357</v>
      </c>
      <c r="K2" s="63" t="s">
        <v>357</v>
      </c>
      <c r="L2" s="63" t="s">
        <v>357</v>
      </c>
      <c r="M2" s="63" t="s">
        <v>357</v>
      </c>
      <c r="N2" s="63" t="s">
        <v>357</v>
      </c>
      <c r="O2" s="63" t="s">
        <v>357</v>
      </c>
      <c r="P2" s="63" t="s">
        <v>357</v>
      </c>
      <c r="Q2" s="63" t="s">
        <v>357</v>
      </c>
      <c r="R2" s="63" t="s">
        <v>357</v>
      </c>
      <c r="S2" s="63" t="s">
        <v>357</v>
      </c>
      <c r="T2" s="63" t="s">
        <v>357</v>
      </c>
      <c r="U2" s="63" t="s">
        <v>357</v>
      </c>
      <c r="V2" s="63" t="s">
        <v>4128</v>
      </c>
      <c r="W2" s="63" t="s">
        <v>4128</v>
      </c>
      <c r="X2" s="63" t="s">
        <v>4128</v>
      </c>
      <c r="Y2" s="63" t="s">
        <v>4128</v>
      </c>
      <c r="Z2" s="63" t="s">
        <v>5046</v>
      </c>
      <c r="AA2" s="63" t="s">
        <v>4128</v>
      </c>
      <c r="AB2" s="63" t="s">
        <v>4128</v>
      </c>
      <c r="AC2" s="63" t="s">
        <v>4128</v>
      </c>
      <c r="AD2" s="63" t="s">
        <v>4128</v>
      </c>
      <c r="AE2" s="63" t="s">
        <v>5047</v>
      </c>
      <c r="AF2" s="63" t="s">
        <v>4128</v>
      </c>
      <c r="AG2" s="63" t="s">
        <v>4128</v>
      </c>
      <c r="AH2" s="63" t="s">
        <v>4128</v>
      </c>
      <c r="AI2" s="63" t="s">
        <v>4128</v>
      </c>
      <c r="AJ2" s="63" t="s">
        <v>3852</v>
      </c>
      <c r="AK2" s="63" t="s">
        <v>4128</v>
      </c>
      <c r="AL2" s="63" t="s">
        <v>4128</v>
      </c>
      <c r="AM2" s="63" t="s">
        <v>4128</v>
      </c>
      <c r="AN2" s="63" t="s">
        <v>4128</v>
      </c>
      <c r="AO2" s="63" t="s">
        <v>2430</v>
      </c>
      <c r="AP2" s="63" t="s">
        <v>4128</v>
      </c>
      <c r="AQ2" s="63" t="s">
        <v>4128</v>
      </c>
      <c r="AR2" s="63" t="s">
        <v>4128</v>
      </c>
      <c r="AS2" s="63" t="s">
        <v>4128</v>
      </c>
      <c r="AT2" s="63" t="s">
        <v>584</v>
      </c>
      <c r="AU2" s="63" t="s">
        <v>4128</v>
      </c>
      <c r="AV2" s="63" t="s">
        <v>4128</v>
      </c>
      <c r="AW2" s="63" t="s">
        <v>4128</v>
      </c>
      <c r="AX2" s="63" t="s">
        <v>4128</v>
      </c>
      <c r="AY2" s="63" t="s">
        <v>4128</v>
      </c>
      <c r="AZ2" s="63" t="s">
        <v>4128</v>
      </c>
      <c r="BA2" s="63" t="s">
        <v>4128</v>
      </c>
      <c r="BB2" s="63" t="s">
        <v>4128</v>
      </c>
      <c r="BC2" s="63" t="s">
        <v>4128</v>
      </c>
      <c r="BD2" s="63" t="s">
        <v>4128</v>
      </c>
      <c r="BE2" s="63" t="s">
        <v>4128</v>
      </c>
      <c r="BF2" s="63" t="s">
        <v>4128</v>
      </c>
      <c r="BG2" s="63" t="s">
        <v>4128</v>
      </c>
      <c r="BH2" s="63" t="s">
        <v>4128</v>
      </c>
      <c r="BI2" s="63" t="s">
        <v>4128</v>
      </c>
      <c r="BJ2" s="63" t="s">
        <v>4128</v>
      </c>
      <c r="BK2" s="63" t="s">
        <v>4128</v>
      </c>
      <c r="BL2" s="63" t="s">
        <v>4128</v>
      </c>
      <c r="BM2" s="63" t="s">
        <v>4128</v>
      </c>
      <c r="BN2" s="63" t="s">
        <v>984</v>
      </c>
      <c r="BO2" s="63" t="s">
        <v>4128</v>
      </c>
      <c r="BP2" s="63" t="s">
        <v>4128</v>
      </c>
      <c r="BQ2" s="63" t="s">
        <v>4128</v>
      </c>
      <c r="BR2" s="63" t="s">
        <v>4128</v>
      </c>
      <c r="BS2" s="63" t="s">
        <v>2787</v>
      </c>
      <c r="BT2" s="63" t="s">
        <v>4128</v>
      </c>
      <c r="BU2" s="63" t="s">
        <v>4128</v>
      </c>
      <c r="BV2" s="63" t="s">
        <v>4128</v>
      </c>
      <c r="BW2" s="63" t="s">
        <v>4128</v>
      </c>
      <c r="BX2" s="63" t="s">
        <v>4081</v>
      </c>
      <c r="BY2" s="63" t="s">
        <v>4128</v>
      </c>
      <c r="BZ2" s="63" t="s">
        <v>4128</v>
      </c>
      <c r="CA2" s="63" t="s">
        <v>4128</v>
      </c>
      <c r="CB2" s="63" t="s">
        <v>4128</v>
      </c>
      <c r="CC2" s="63" t="s">
        <v>5048</v>
      </c>
      <c r="CD2" s="63" t="s">
        <v>4128</v>
      </c>
      <c r="CE2" s="63" t="s">
        <v>4128</v>
      </c>
      <c r="CF2" s="63" t="s">
        <v>4128</v>
      </c>
      <c r="CG2" s="63" t="s">
        <v>5049</v>
      </c>
      <c r="CH2" s="63" t="s">
        <v>4128</v>
      </c>
      <c r="CI2" s="63" t="s">
        <v>4128</v>
      </c>
      <c r="CJ2" s="63" t="s">
        <v>4128</v>
      </c>
      <c r="CK2" s="63" t="s">
        <v>5050</v>
      </c>
      <c r="CL2" s="63" t="s">
        <v>4128</v>
      </c>
      <c r="CM2" s="63" t="s">
        <v>4128</v>
      </c>
      <c r="CN2" s="63" t="s">
        <v>4128</v>
      </c>
      <c r="CO2" s="63" t="s">
        <v>5049</v>
      </c>
      <c r="CP2" s="63" t="s">
        <v>4128</v>
      </c>
      <c r="CQ2" s="63" t="s">
        <v>4128</v>
      </c>
      <c r="CR2" s="63" t="s">
        <v>4128</v>
      </c>
      <c r="CS2" s="63" t="s">
        <v>5050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REESTR_ORG">
    <tabColor indexed="47"/>
  </sheetPr>
  <dimension ref="A1:EG608"/>
  <sheetViews>
    <sheetView showGridLines="0" zoomScaleNormal="100" workbookViewId="0"/>
  </sheetViews>
  <sheetFormatPr defaultRowHeight="11.25"/>
  <cols>
    <col min="1" max="16384" width="9.140625" style="57"/>
  </cols>
  <sheetData>
    <row r="1" spans="1:137">
      <c r="A1" s="57" t="s">
        <v>5034</v>
      </c>
      <c r="B1" s="57" t="s">
        <v>5035</v>
      </c>
      <c r="C1" s="57" t="s">
        <v>4340</v>
      </c>
      <c r="D1" s="57" t="s">
        <v>5036</v>
      </c>
      <c r="E1" s="57" t="s">
        <v>4341</v>
      </c>
      <c r="F1" s="57" t="s">
        <v>234</v>
      </c>
      <c r="G1" s="57" t="s">
        <v>19</v>
      </c>
      <c r="H1" s="57" t="s">
        <v>5037</v>
      </c>
      <c r="I1" s="57" t="s">
        <v>251</v>
      </c>
      <c r="J1" s="57" t="s">
        <v>252</v>
      </c>
      <c r="K1" s="57" t="s">
        <v>5038</v>
      </c>
      <c r="L1" s="57" t="s">
        <v>5039</v>
      </c>
      <c r="M1" s="57" t="s">
        <v>5040</v>
      </c>
      <c r="N1" s="57" t="s">
        <v>398</v>
      </c>
      <c r="O1" s="57" t="s">
        <v>399</v>
      </c>
      <c r="P1" s="57" t="s">
        <v>400</v>
      </c>
      <c r="Q1" s="57" t="s">
        <v>402</v>
      </c>
      <c r="U1" s="57" t="s">
        <v>5034</v>
      </c>
      <c r="V1" s="57" t="s">
        <v>5035</v>
      </c>
      <c r="W1" s="57" t="s">
        <v>4340</v>
      </c>
      <c r="X1" s="57" t="s">
        <v>5036</v>
      </c>
      <c r="Y1" s="57" t="s">
        <v>4341</v>
      </c>
      <c r="Z1" s="57" t="s">
        <v>234</v>
      </c>
      <c r="AA1" s="57" t="s">
        <v>19</v>
      </c>
      <c r="AB1" s="57" t="s">
        <v>5037</v>
      </c>
      <c r="AC1" s="57" t="s">
        <v>251</v>
      </c>
      <c r="AD1" s="57" t="s">
        <v>252</v>
      </c>
      <c r="AE1" s="57" t="s">
        <v>5038</v>
      </c>
      <c r="AF1" s="57" t="s">
        <v>5039</v>
      </c>
      <c r="AG1" s="57" t="s">
        <v>5040</v>
      </c>
      <c r="AH1" s="57" t="s">
        <v>398</v>
      </c>
      <c r="AI1" s="57" t="s">
        <v>399</v>
      </c>
      <c r="AJ1" s="57" t="s">
        <v>400</v>
      </c>
      <c r="AK1" s="57" t="s">
        <v>402</v>
      </c>
      <c r="AO1" s="57" t="s">
        <v>5034</v>
      </c>
      <c r="AP1" s="57" t="s">
        <v>5035</v>
      </c>
      <c r="AQ1" s="57" t="s">
        <v>4340</v>
      </c>
      <c r="AR1" s="57" t="s">
        <v>5036</v>
      </c>
      <c r="AS1" s="57" t="s">
        <v>4341</v>
      </c>
      <c r="AT1" s="57" t="s">
        <v>234</v>
      </c>
      <c r="AU1" s="57" t="s">
        <v>19</v>
      </c>
      <c r="AV1" s="57" t="s">
        <v>5037</v>
      </c>
      <c r="AW1" s="57" t="s">
        <v>251</v>
      </c>
      <c r="AX1" s="57" t="s">
        <v>252</v>
      </c>
      <c r="AY1" s="57" t="s">
        <v>5038</v>
      </c>
      <c r="AZ1" s="57" t="s">
        <v>5039</v>
      </c>
      <c r="BA1" s="57" t="s">
        <v>5040</v>
      </c>
      <c r="BB1" s="57" t="s">
        <v>398</v>
      </c>
      <c r="BC1" s="57" t="s">
        <v>399</v>
      </c>
      <c r="BD1" s="57" t="s">
        <v>400</v>
      </c>
      <c r="BE1" s="57" t="s">
        <v>402</v>
      </c>
      <c r="BI1" s="57" t="s">
        <v>5034</v>
      </c>
      <c r="BJ1" s="57" t="s">
        <v>5035</v>
      </c>
      <c r="BK1" s="57" t="s">
        <v>4340</v>
      </c>
      <c r="BL1" s="57" t="s">
        <v>5036</v>
      </c>
      <c r="BM1" s="57" t="s">
        <v>4341</v>
      </c>
      <c r="BN1" s="57" t="s">
        <v>234</v>
      </c>
      <c r="BO1" s="57" t="s">
        <v>19</v>
      </c>
      <c r="BP1" s="57" t="s">
        <v>5037</v>
      </c>
      <c r="BQ1" s="57" t="s">
        <v>251</v>
      </c>
      <c r="BR1" s="57" t="s">
        <v>252</v>
      </c>
      <c r="BS1" s="57" t="s">
        <v>5038</v>
      </c>
      <c r="BT1" s="57" t="s">
        <v>5039</v>
      </c>
      <c r="BU1" s="57" t="s">
        <v>5040</v>
      </c>
      <c r="BV1" s="57" t="s">
        <v>398</v>
      </c>
      <c r="BW1" s="57" t="s">
        <v>399</v>
      </c>
      <c r="BX1" s="57" t="s">
        <v>400</v>
      </c>
      <c r="BY1" s="57" t="s">
        <v>402</v>
      </c>
      <c r="CC1" s="57" t="s">
        <v>5034</v>
      </c>
      <c r="CD1" s="57" t="s">
        <v>5035</v>
      </c>
      <c r="CE1" s="57" t="s">
        <v>4340</v>
      </c>
      <c r="CF1" s="57" t="s">
        <v>5036</v>
      </c>
      <c r="CG1" s="57" t="s">
        <v>4341</v>
      </c>
      <c r="CH1" s="57" t="s">
        <v>234</v>
      </c>
      <c r="CI1" s="57" t="s">
        <v>19</v>
      </c>
      <c r="CJ1" s="57" t="s">
        <v>5037</v>
      </c>
      <c r="CK1" s="57" t="s">
        <v>251</v>
      </c>
      <c r="CL1" s="57" t="s">
        <v>252</v>
      </c>
      <c r="CM1" s="57" t="s">
        <v>5038</v>
      </c>
      <c r="CN1" s="57" t="s">
        <v>5039</v>
      </c>
      <c r="CO1" s="57" t="s">
        <v>5040</v>
      </c>
      <c r="CP1" s="57" t="s">
        <v>398</v>
      </c>
      <c r="CQ1" s="57" t="s">
        <v>399</v>
      </c>
      <c r="CR1" s="57" t="s">
        <v>400</v>
      </c>
      <c r="CS1" s="57" t="s">
        <v>402</v>
      </c>
      <c r="CW1" s="57" t="s">
        <v>5034</v>
      </c>
      <c r="CX1" s="57" t="s">
        <v>5035</v>
      </c>
      <c r="CY1" s="57" t="s">
        <v>4340</v>
      </c>
      <c r="CZ1" s="57" t="s">
        <v>5036</v>
      </c>
      <c r="DA1" s="57" t="s">
        <v>4341</v>
      </c>
      <c r="DB1" s="57" t="s">
        <v>234</v>
      </c>
      <c r="DC1" s="57" t="s">
        <v>19</v>
      </c>
      <c r="DD1" s="57" t="s">
        <v>5037</v>
      </c>
      <c r="DE1" s="57" t="s">
        <v>251</v>
      </c>
      <c r="DF1" s="57" t="s">
        <v>252</v>
      </c>
      <c r="DG1" s="57" t="s">
        <v>5038</v>
      </c>
      <c r="DH1" s="57" t="s">
        <v>5039</v>
      </c>
      <c r="DI1" s="57" t="s">
        <v>5040</v>
      </c>
      <c r="DJ1" s="57" t="s">
        <v>398</v>
      </c>
      <c r="DK1" s="57" t="s">
        <v>399</v>
      </c>
      <c r="DL1" s="57" t="s">
        <v>400</v>
      </c>
      <c r="DM1" s="57" t="s">
        <v>402</v>
      </c>
      <c r="DQ1" s="57" t="s">
        <v>5034</v>
      </c>
      <c r="DR1" s="57" t="s">
        <v>5035</v>
      </c>
      <c r="DS1" s="57" t="s">
        <v>4340</v>
      </c>
      <c r="DT1" s="57" t="s">
        <v>5036</v>
      </c>
      <c r="DU1" s="57" t="s">
        <v>4341</v>
      </c>
      <c r="DV1" s="57" t="s">
        <v>234</v>
      </c>
      <c r="DW1" s="57" t="s">
        <v>19</v>
      </c>
      <c r="DX1" s="57" t="s">
        <v>5037</v>
      </c>
      <c r="DY1" s="57" t="s">
        <v>251</v>
      </c>
      <c r="DZ1" s="57" t="s">
        <v>252</v>
      </c>
      <c r="EA1" s="57" t="s">
        <v>5038</v>
      </c>
      <c r="EB1" s="57" t="s">
        <v>5039</v>
      </c>
      <c r="EC1" s="57" t="s">
        <v>5040</v>
      </c>
      <c r="ED1" s="57" t="s">
        <v>398</v>
      </c>
      <c r="EE1" s="57" t="s">
        <v>399</v>
      </c>
      <c r="EF1" s="57" t="s">
        <v>400</v>
      </c>
      <c r="EG1" s="57" t="s">
        <v>402</v>
      </c>
    </row>
    <row r="2" spans="1:137">
      <c r="BI2" s="57">
        <v>1</v>
      </c>
      <c r="BJ2" s="57" t="s">
        <v>211</v>
      </c>
      <c r="BK2" s="57" t="s">
        <v>690</v>
      </c>
      <c r="BL2" s="57" t="s">
        <v>4132</v>
      </c>
      <c r="BM2" s="57" t="s">
        <v>691</v>
      </c>
      <c r="BN2" s="57" t="s">
        <v>692</v>
      </c>
      <c r="BO2" s="57" t="s">
        <v>689</v>
      </c>
      <c r="BP2" s="57" t="s">
        <v>695</v>
      </c>
      <c r="BQ2" s="57" t="s">
        <v>693</v>
      </c>
      <c r="BR2" s="57" t="s">
        <v>694</v>
      </c>
      <c r="BS2" s="57" t="s">
        <v>4767</v>
      </c>
      <c r="BT2" s="57" t="s">
        <v>4768</v>
      </c>
      <c r="BU2" s="57" t="s">
        <v>4769</v>
      </c>
      <c r="BX2" s="57" t="s">
        <v>4770</v>
      </c>
    </row>
    <row r="3" spans="1:137">
      <c r="BI3" s="57">
        <v>2</v>
      </c>
      <c r="BJ3" s="57" t="s">
        <v>211</v>
      </c>
      <c r="BK3" s="57" t="s">
        <v>690</v>
      </c>
      <c r="BL3" s="57" t="s">
        <v>4132</v>
      </c>
      <c r="BM3" s="57" t="s">
        <v>703</v>
      </c>
      <c r="BN3" s="57" t="s">
        <v>704</v>
      </c>
      <c r="BO3" s="57" t="s">
        <v>702</v>
      </c>
      <c r="BP3" s="57" t="s">
        <v>706</v>
      </c>
      <c r="BQ3" s="57" t="s">
        <v>705</v>
      </c>
      <c r="BR3" s="57" t="s">
        <v>694</v>
      </c>
      <c r="BS3" s="57" t="s">
        <v>4767</v>
      </c>
      <c r="BT3" s="57" t="s">
        <v>4768</v>
      </c>
      <c r="BU3" s="57" t="s">
        <v>4769</v>
      </c>
      <c r="BX3" s="57" t="s">
        <v>4770</v>
      </c>
    </row>
    <row r="4" spans="1:137">
      <c r="BI4" s="57">
        <v>3</v>
      </c>
      <c r="BJ4" s="57" t="s">
        <v>211</v>
      </c>
      <c r="BK4" s="57" t="s">
        <v>690</v>
      </c>
      <c r="BL4" s="57" t="s">
        <v>4132</v>
      </c>
      <c r="BM4" s="57" t="s">
        <v>703</v>
      </c>
      <c r="BN4" s="57" t="s">
        <v>704</v>
      </c>
      <c r="BO4" s="57" t="s">
        <v>709</v>
      </c>
      <c r="BP4" s="57" t="s">
        <v>712</v>
      </c>
      <c r="BQ4" s="57" t="s">
        <v>710</v>
      </c>
      <c r="BR4" s="57" t="s">
        <v>711</v>
      </c>
      <c r="BS4" s="57" t="s">
        <v>4767</v>
      </c>
      <c r="BT4" s="57" t="s">
        <v>4768</v>
      </c>
      <c r="BU4" s="57" t="s">
        <v>4769</v>
      </c>
      <c r="BV4" s="57" t="s">
        <v>4771</v>
      </c>
      <c r="BX4" s="57" t="s">
        <v>4772</v>
      </c>
    </row>
    <row r="5" spans="1:137">
      <c r="BI5" s="57">
        <v>4</v>
      </c>
      <c r="BJ5" s="57" t="s">
        <v>211</v>
      </c>
      <c r="BK5" s="57" t="s">
        <v>690</v>
      </c>
      <c r="BL5" s="57" t="s">
        <v>4132</v>
      </c>
      <c r="BM5" s="57" t="s">
        <v>716</v>
      </c>
      <c r="BN5" s="57" t="s">
        <v>717</v>
      </c>
      <c r="BO5" s="57" t="s">
        <v>715</v>
      </c>
      <c r="BP5" s="57" t="s">
        <v>719</v>
      </c>
      <c r="BQ5" s="57" t="s">
        <v>718</v>
      </c>
      <c r="BR5" s="57" t="s">
        <v>694</v>
      </c>
      <c r="BS5" s="57" t="s">
        <v>4767</v>
      </c>
      <c r="BT5" s="57" t="s">
        <v>4768</v>
      </c>
      <c r="BU5" s="57" t="s">
        <v>4769</v>
      </c>
      <c r="BX5" s="57" t="s">
        <v>4770</v>
      </c>
    </row>
    <row r="6" spans="1:137">
      <c r="BI6" s="57">
        <v>5</v>
      </c>
      <c r="BJ6" s="57" t="s">
        <v>211</v>
      </c>
      <c r="BK6" s="57" t="s">
        <v>690</v>
      </c>
      <c r="BL6" s="57" t="s">
        <v>4132</v>
      </c>
      <c r="BM6" s="57" t="s">
        <v>723</v>
      </c>
      <c r="BN6" s="57" t="s">
        <v>724</v>
      </c>
      <c r="BO6" s="57" t="s">
        <v>722</v>
      </c>
      <c r="BP6" s="57" t="s">
        <v>726</v>
      </c>
      <c r="BQ6" s="57" t="s">
        <v>725</v>
      </c>
      <c r="BR6" s="57" t="s">
        <v>694</v>
      </c>
      <c r="BS6" s="57" t="s">
        <v>4767</v>
      </c>
      <c r="BT6" s="57" t="s">
        <v>4768</v>
      </c>
      <c r="BU6" s="57" t="s">
        <v>4769</v>
      </c>
      <c r="BX6" s="57" t="s">
        <v>4773</v>
      </c>
    </row>
    <row r="7" spans="1:137">
      <c r="BI7" s="57">
        <v>6</v>
      </c>
      <c r="BJ7" s="57" t="s">
        <v>211</v>
      </c>
      <c r="BK7" s="57" t="s">
        <v>690</v>
      </c>
      <c r="BL7" s="57" t="s">
        <v>4132</v>
      </c>
      <c r="BM7" s="57" t="s">
        <v>723</v>
      </c>
      <c r="BN7" s="57" t="s">
        <v>724</v>
      </c>
      <c r="BO7" s="57" t="s">
        <v>729</v>
      </c>
      <c r="BP7" s="57" t="s">
        <v>731</v>
      </c>
      <c r="BQ7" s="57" t="s">
        <v>730</v>
      </c>
      <c r="BR7" s="57" t="s">
        <v>694</v>
      </c>
      <c r="BS7" s="57" t="s">
        <v>4767</v>
      </c>
      <c r="BT7" s="57" t="s">
        <v>4768</v>
      </c>
      <c r="BU7" s="57" t="s">
        <v>4769</v>
      </c>
      <c r="BX7" s="57" t="s">
        <v>4770</v>
      </c>
    </row>
    <row r="8" spans="1:137">
      <c r="BI8" s="57">
        <v>7</v>
      </c>
      <c r="BJ8" s="57" t="s">
        <v>211</v>
      </c>
      <c r="BK8" s="57" t="s">
        <v>690</v>
      </c>
      <c r="BL8" s="57" t="s">
        <v>4132</v>
      </c>
      <c r="BM8" s="57" t="s">
        <v>735</v>
      </c>
      <c r="BN8" s="57" t="s">
        <v>736</v>
      </c>
      <c r="BO8" s="57" t="s">
        <v>733</v>
      </c>
      <c r="BP8" s="57" t="s">
        <v>739</v>
      </c>
      <c r="BQ8" s="57" t="s">
        <v>737</v>
      </c>
      <c r="BR8" s="57" t="s">
        <v>738</v>
      </c>
      <c r="BS8" s="57" t="s">
        <v>4767</v>
      </c>
      <c r="BT8" s="57" t="s">
        <v>4768</v>
      </c>
      <c r="BU8" s="57" t="s">
        <v>4769</v>
      </c>
      <c r="BX8" s="57" t="s">
        <v>4774</v>
      </c>
    </row>
    <row r="9" spans="1:137">
      <c r="BI9" s="57">
        <v>8</v>
      </c>
      <c r="BJ9" s="57" t="s">
        <v>211</v>
      </c>
      <c r="BK9" s="57" t="s">
        <v>690</v>
      </c>
      <c r="BL9" s="57" t="s">
        <v>4132</v>
      </c>
      <c r="BM9" s="57" t="s">
        <v>745</v>
      </c>
      <c r="BN9" s="57" t="s">
        <v>746</v>
      </c>
      <c r="BO9" s="57" t="s">
        <v>743</v>
      </c>
      <c r="BP9" s="57" t="s">
        <v>748</v>
      </c>
      <c r="BQ9" s="57" t="s">
        <v>747</v>
      </c>
      <c r="BR9" s="57" t="s">
        <v>694</v>
      </c>
      <c r="BS9" s="57" t="s">
        <v>4767</v>
      </c>
      <c r="BT9" s="57" t="s">
        <v>4768</v>
      </c>
      <c r="BU9" s="57" t="s">
        <v>4769</v>
      </c>
      <c r="BX9" s="57" t="s">
        <v>4770</v>
      </c>
    </row>
    <row r="10" spans="1:137">
      <c r="BI10" s="57">
        <v>9</v>
      </c>
      <c r="BJ10" s="57" t="s">
        <v>211</v>
      </c>
      <c r="BK10" s="57" t="s">
        <v>690</v>
      </c>
      <c r="BL10" s="57" t="s">
        <v>4132</v>
      </c>
      <c r="BM10" s="57" t="s">
        <v>745</v>
      </c>
      <c r="BN10" s="57" t="s">
        <v>746</v>
      </c>
      <c r="BO10" s="57" t="s">
        <v>751</v>
      </c>
      <c r="BP10" s="57" t="s">
        <v>754</v>
      </c>
      <c r="BQ10" s="57" t="s">
        <v>753</v>
      </c>
      <c r="BR10" s="57" t="s">
        <v>694</v>
      </c>
      <c r="BS10" s="57" t="s">
        <v>4767</v>
      </c>
      <c r="BT10" s="57" t="s">
        <v>4768</v>
      </c>
      <c r="BU10" s="57" t="s">
        <v>4769</v>
      </c>
      <c r="BX10" s="57" t="s">
        <v>4770</v>
      </c>
    </row>
    <row r="11" spans="1:137">
      <c r="BI11" s="57">
        <v>10</v>
      </c>
      <c r="BJ11" s="57" t="s">
        <v>211</v>
      </c>
      <c r="BK11" s="57" t="s">
        <v>690</v>
      </c>
      <c r="BL11" s="57" t="s">
        <v>4132</v>
      </c>
      <c r="BM11" s="57" t="s">
        <v>758</v>
      </c>
      <c r="BN11" s="57" t="s">
        <v>759</v>
      </c>
      <c r="BO11" s="57" t="s">
        <v>756</v>
      </c>
      <c r="BP11" s="57" t="s">
        <v>761</v>
      </c>
      <c r="BQ11" s="57" t="s">
        <v>760</v>
      </c>
      <c r="BR11" s="57" t="s">
        <v>694</v>
      </c>
      <c r="BS11" s="57" t="s">
        <v>4767</v>
      </c>
      <c r="BT11" s="57" t="s">
        <v>4768</v>
      </c>
      <c r="BU11" s="57" t="s">
        <v>4769</v>
      </c>
      <c r="BX11" s="57" t="s">
        <v>4775</v>
      </c>
    </row>
    <row r="12" spans="1:137">
      <c r="BI12" s="57">
        <v>11</v>
      </c>
      <c r="BJ12" s="57" t="s">
        <v>211</v>
      </c>
      <c r="BK12" s="57" t="s">
        <v>690</v>
      </c>
      <c r="BL12" s="57" t="s">
        <v>4132</v>
      </c>
      <c r="BM12" s="57" t="s">
        <v>766</v>
      </c>
      <c r="BN12" s="57" t="s">
        <v>767</v>
      </c>
      <c r="BO12" s="57" t="s">
        <v>764</v>
      </c>
      <c r="BP12" s="57" t="s">
        <v>769</v>
      </c>
      <c r="BQ12" s="57" t="s">
        <v>768</v>
      </c>
      <c r="BR12" s="57" t="s">
        <v>694</v>
      </c>
      <c r="BS12" s="57" t="s">
        <v>4767</v>
      </c>
      <c r="BT12" s="57" t="s">
        <v>4768</v>
      </c>
      <c r="BU12" s="57" t="s">
        <v>4769</v>
      </c>
      <c r="BX12" s="57" t="s">
        <v>4774</v>
      </c>
    </row>
    <row r="13" spans="1:137">
      <c r="BI13" s="57">
        <v>12</v>
      </c>
      <c r="BJ13" s="57" t="s">
        <v>211</v>
      </c>
      <c r="BK13" s="57" t="s">
        <v>690</v>
      </c>
      <c r="BL13" s="57" t="s">
        <v>4132</v>
      </c>
      <c r="BM13" s="57" t="s">
        <v>774</v>
      </c>
      <c r="BN13" s="57" t="s">
        <v>775</v>
      </c>
      <c r="BO13" s="57" t="s">
        <v>772</v>
      </c>
      <c r="BP13" s="57" t="s">
        <v>777</v>
      </c>
      <c r="BQ13" s="57" t="s">
        <v>776</v>
      </c>
      <c r="BR13" s="57" t="s">
        <v>694</v>
      </c>
      <c r="BS13" s="57" t="s">
        <v>4767</v>
      </c>
      <c r="BT13" s="57" t="s">
        <v>4768</v>
      </c>
      <c r="BU13" s="57" t="s">
        <v>4769</v>
      </c>
      <c r="BX13" s="57" t="s">
        <v>4770</v>
      </c>
    </row>
    <row r="14" spans="1:137">
      <c r="BI14" s="57">
        <v>13</v>
      </c>
      <c r="BJ14" s="57" t="s">
        <v>211</v>
      </c>
      <c r="BK14" s="57" t="s">
        <v>782</v>
      </c>
      <c r="BL14" s="57" t="s">
        <v>4135</v>
      </c>
      <c r="BM14" s="57" t="s">
        <v>783</v>
      </c>
      <c r="BN14" s="57" t="s">
        <v>784</v>
      </c>
      <c r="BO14" s="57" t="s">
        <v>780</v>
      </c>
      <c r="BP14" s="57" t="s">
        <v>787</v>
      </c>
      <c r="BQ14" s="57" t="s">
        <v>785</v>
      </c>
      <c r="BR14" s="57" t="s">
        <v>786</v>
      </c>
      <c r="BS14" s="57" t="s">
        <v>4767</v>
      </c>
      <c r="BT14" s="57" t="s">
        <v>4768</v>
      </c>
      <c r="BU14" s="57" t="s">
        <v>4769</v>
      </c>
      <c r="BX14" s="57" t="s">
        <v>4776</v>
      </c>
    </row>
    <row r="15" spans="1:137">
      <c r="BI15" s="57">
        <v>14</v>
      </c>
      <c r="BJ15" s="57" t="s">
        <v>211</v>
      </c>
      <c r="BK15" s="57" t="s">
        <v>782</v>
      </c>
      <c r="BL15" s="57" t="s">
        <v>4135</v>
      </c>
      <c r="BM15" s="57" t="s">
        <v>783</v>
      </c>
      <c r="BN15" s="57" t="s">
        <v>784</v>
      </c>
      <c r="BO15" s="57" t="s">
        <v>791</v>
      </c>
      <c r="BP15" s="57" t="s">
        <v>795</v>
      </c>
      <c r="BQ15" s="57" t="s">
        <v>793</v>
      </c>
      <c r="BR15" s="57" t="s">
        <v>794</v>
      </c>
      <c r="BS15" s="57" t="s">
        <v>4767</v>
      </c>
      <c r="BT15" s="57" t="s">
        <v>4768</v>
      </c>
      <c r="BU15" s="57" t="s">
        <v>4769</v>
      </c>
      <c r="BV15" s="57" t="s">
        <v>4777</v>
      </c>
      <c r="BX15" s="57" t="s">
        <v>4778</v>
      </c>
    </row>
    <row r="16" spans="1:137">
      <c r="BI16" s="57">
        <v>15</v>
      </c>
      <c r="BJ16" s="57" t="s">
        <v>211</v>
      </c>
      <c r="BK16" s="57" t="s">
        <v>782</v>
      </c>
      <c r="BL16" s="57" t="s">
        <v>4135</v>
      </c>
      <c r="BM16" s="57" t="s">
        <v>783</v>
      </c>
      <c r="BN16" s="57" t="s">
        <v>784</v>
      </c>
      <c r="BO16" s="57" t="s">
        <v>798</v>
      </c>
      <c r="BP16" s="57" t="s">
        <v>802</v>
      </c>
      <c r="BQ16" s="57" t="s">
        <v>800</v>
      </c>
      <c r="BR16" s="57" t="s">
        <v>801</v>
      </c>
      <c r="BS16" s="57" t="s">
        <v>4767</v>
      </c>
      <c r="BT16" s="57" t="s">
        <v>4768</v>
      </c>
      <c r="BU16" s="57" t="s">
        <v>4769</v>
      </c>
      <c r="BX16" s="57" t="s">
        <v>4770</v>
      </c>
    </row>
    <row r="17" spans="61:76">
      <c r="BI17" s="57">
        <v>16</v>
      </c>
      <c r="BJ17" s="57" t="s">
        <v>211</v>
      </c>
      <c r="BK17" s="57" t="s">
        <v>782</v>
      </c>
      <c r="BL17" s="57" t="s">
        <v>4135</v>
      </c>
      <c r="BM17" s="57" t="s">
        <v>783</v>
      </c>
      <c r="BN17" s="57" t="s">
        <v>784</v>
      </c>
      <c r="BO17" s="57" t="s">
        <v>805</v>
      </c>
      <c r="BP17" s="57" t="s">
        <v>809</v>
      </c>
      <c r="BQ17" s="57" t="s">
        <v>807</v>
      </c>
      <c r="BR17" s="57" t="s">
        <v>808</v>
      </c>
      <c r="BS17" s="57" t="s">
        <v>4767</v>
      </c>
      <c r="BT17" s="57" t="s">
        <v>4768</v>
      </c>
      <c r="BU17" s="57" t="s">
        <v>4769</v>
      </c>
      <c r="BX17" s="57" t="s">
        <v>4779</v>
      </c>
    </row>
    <row r="18" spans="61:76">
      <c r="BI18" s="57">
        <v>17</v>
      </c>
      <c r="BJ18" s="57" t="s">
        <v>211</v>
      </c>
      <c r="BK18" s="57" t="s">
        <v>782</v>
      </c>
      <c r="BL18" s="57" t="s">
        <v>4135</v>
      </c>
      <c r="BM18" s="57" t="s">
        <v>783</v>
      </c>
      <c r="BN18" s="57" t="s">
        <v>784</v>
      </c>
      <c r="BO18" s="57" t="s">
        <v>812</v>
      </c>
      <c r="BP18" s="57" t="s">
        <v>815</v>
      </c>
      <c r="BQ18" s="57" t="s">
        <v>814</v>
      </c>
      <c r="BR18" s="57" t="s">
        <v>801</v>
      </c>
      <c r="BS18" s="57" t="s">
        <v>4767</v>
      </c>
      <c r="BT18" s="57" t="s">
        <v>4768</v>
      </c>
      <c r="BU18" s="57" t="s">
        <v>4769</v>
      </c>
      <c r="BX18" s="57" t="s">
        <v>4780</v>
      </c>
    </row>
    <row r="19" spans="61:76">
      <c r="BI19" s="57">
        <v>18</v>
      </c>
      <c r="BJ19" s="57" t="s">
        <v>211</v>
      </c>
      <c r="BK19" s="57" t="s">
        <v>782</v>
      </c>
      <c r="BL19" s="57" t="s">
        <v>4135</v>
      </c>
      <c r="BM19" s="57" t="s">
        <v>819</v>
      </c>
      <c r="BN19" s="57" t="s">
        <v>820</v>
      </c>
      <c r="BO19" s="57" t="s">
        <v>817</v>
      </c>
      <c r="BP19" s="57" t="s">
        <v>822</v>
      </c>
      <c r="BQ19" s="57" t="s">
        <v>821</v>
      </c>
      <c r="BR19" s="57" t="s">
        <v>801</v>
      </c>
      <c r="BS19" s="57" t="s">
        <v>4767</v>
      </c>
      <c r="BT19" s="57" t="s">
        <v>4768</v>
      </c>
      <c r="BU19" s="57" t="s">
        <v>4769</v>
      </c>
      <c r="BX19" s="57" t="s">
        <v>4781</v>
      </c>
    </row>
    <row r="20" spans="61:76">
      <c r="BI20" s="57">
        <v>19</v>
      </c>
      <c r="BJ20" s="57" t="s">
        <v>211</v>
      </c>
      <c r="BK20" s="57" t="s">
        <v>782</v>
      </c>
      <c r="BL20" s="57" t="s">
        <v>4135</v>
      </c>
      <c r="BM20" s="57" t="s">
        <v>827</v>
      </c>
      <c r="BN20" s="57" t="s">
        <v>828</v>
      </c>
      <c r="BO20" s="57" t="s">
        <v>825</v>
      </c>
      <c r="BP20" s="57" t="s">
        <v>830</v>
      </c>
      <c r="BQ20" s="57" t="s">
        <v>829</v>
      </c>
      <c r="BR20" s="57" t="s">
        <v>801</v>
      </c>
      <c r="BS20" s="57" t="s">
        <v>4767</v>
      </c>
      <c r="BT20" s="57" t="s">
        <v>4768</v>
      </c>
      <c r="BU20" s="57" t="s">
        <v>4769</v>
      </c>
      <c r="BX20" s="57" t="s">
        <v>4770</v>
      </c>
    </row>
    <row r="21" spans="61:76">
      <c r="BI21" s="57">
        <v>20</v>
      </c>
      <c r="BJ21" s="57" t="s">
        <v>211</v>
      </c>
      <c r="BK21" s="57" t="s">
        <v>782</v>
      </c>
      <c r="BL21" s="57" t="s">
        <v>4135</v>
      </c>
      <c r="BM21" s="57" t="s">
        <v>835</v>
      </c>
      <c r="BN21" s="57" t="s">
        <v>836</v>
      </c>
      <c r="BO21" s="57" t="s">
        <v>833</v>
      </c>
      <c r="BP21" s="57" t="s">
        <v>838</v>
      </c>
      <c r="BQ21" s="57" t="s">
        <v>837</v>
      </c>
      <c r="BR21" s="57" t="s">
        <v>801</v>
      </c>
      <c r="BS21" s="57" t="s">
        <v>4767</v>
      </c>
      <c r="BT21" s="57" t="s">
        <v>4768</v>
      </c>
      <c r="BU21" s="57" t="s">
        <v>4769</v>
      </c>
      <c r="BX21" s="57" t="s">
        <v>4782</v>
      </c>
    </row>
    <row r="22" spans="61:76">
      <c r="BI22" s="57">
        <v>21</v>
      </c>
      <c r="BJ22" s="57" t="s">
        <v>211</v>
      </c>
      <c r="BK22" s="57" t="s">
        <v>782</v>
      </c>
      <c r="BL22" s="57" t="s">
        <v>4135</v>
      </c>
      <c r="BM22" s="57" t="s">
        <v>843</v>
      </c>
      <c r="BN22" s="57" t="s">
        <v>844</v>
      </c>
      <c r="BO22" s="57" t="s">
        <v>841</v>
      </c>
      <c r="BP22" s="57" t="s">
        <v>846</v>
      </c>
      <c r="BQ22" s="57" t="s">
        <v>845</v>
      </c>
      <c r="BR22" s="57" t="s">
        <v>801</v>
      </c>
      <c r="BS22" s="57" t="s">
        <v>4767</v>
      </c>
      <c r="BT22" s="57" t="s">
        <v>4768</v>
      </c>
      <c r="BU22" s="57" t="s">
        <v>4769</v>
      </c>
      <c r="BX22" s="57" t="s">
        <v>4782</v>
      </c>
    </row>
    <row r="23" spans="61:76">
      <c r="BI23" s="57">
        <v>22</v>
      </c>
      <c r="BJ23" s="57" t="s">
        <v>211</v>
      </c>
      <c r="BK23" s="57" t="s">
        <v>782</v>
      </c>
      <c r="BL23" s="57" t="s">
        <v>4135</v>
      </c>
      <c r="BM23" s="57" t="s">
        <v>851</v>
      </c>
      <c r="BN23" s="57" t="s">
        <v>852</v>
      </c>
      <c r="BO23" s="57" t="s">
        <v>849</v>
      </c>
      <c r="BP23" s="57" t="s">
        <v>854</v>
      </c>
      <c r="BQ23" s="57" t="s">
        <v>853</v>
      </c>
      <c r="BR23" s="57" t="s">
        <v>801</v>
      </c>
      <c r="BS23" s="57" t="s">
        <v>4767</v>
      </c>
      <c r="BT23" s="57" t="s">
        <v>4768</v>
      </c>
      <c r="BU23" s="57" t="s">
        <v>4769</v>
      </c>
      <c r="BX23" s="57" t="s">
        <v>4782</v>
      </c>
    </row>
    <row r="24" spans="61:76">
      <c r="BI24" s="57">
        <v>23</v>
      </c>
      <c r="BJ24" s="57" t="s">
        <v>211</v>
      </c>
      <c r="BK24" s="57" t="s">
        <v>782</v>
      </c>
      <c r="BL24" s="57" t="s">
        <v>4135</v>
      </c>
      <c r="BM24" s="57" t="s">
        <v>859</v>
      </c>
      <c r="BN24" s="57" t="s">
        <v>860</v>
      </c>
      <c r="BO24" s="57" t="s">
        <v>857</v>
      </c>
      <c r="BP24" s="57" t="s">
        <v>862</v>
      </c>
      <c r="BQ24" s="57" t="s">
        <v>861</v>
      </c>
      <c r="BR24" s="57" t="s">
        <v>801</v>
      </c>
      <c r="BS24" s="57" t="s">
        <v>4767</v>
      </c>
      <c r="BT24" s="57" t="s">
        <v>4768</v>
      </c>
      <c r="BU24" s="57" t="s">
        <v>4769</v>
      </c>
      <c r="BX24" s="57" t="s">
        <v>4770</v>
      </c>
    </row>
    <row r="25" spans="61:76">
      <c r="BI25" s="57">
        <v>24</v>
      </c>
      <c r="BJ25" s="57" t="s">
        <v>211</v>
      </c>
      <c r="BK25" s="57" t="s">
        <v>782</v>
      </c>
      <c r="BL25" s="57" t="s">
        <v>4135</v>
      </c>
      <c r="BM25" s="57" t="s">
        <v>867</v>
      </c>
      <c r="BN25" s="57" t="s">
        <v>868</v>
      </c>
      <c r="BO25" s="57" t="s">
        <v>865</v>
      </c>
      <c r="BP25" s="57" t="s">
        <v>870</v>
      </c>
      <c r="BQ25" s="57" t="s">
        <v>869</v>
      </c>
      <c r="BR25" s="57" t="s">
        <v>801</v>
      </c>
      <c r="BS25" s="57" t="s">
        <v>4767</v>
      </c>
      <c r="BT25" s="57" t="s">
        <v>4768</v>
      </c>
      <c r="BU25" s="57" t="s">
        <v>4769</v>
      </c>
      <c r="BX25" s="57" t="s">
        <v>4781</v>
      </c>
    </row>
    <row r="26" spans="61:76">
      <c r="BI26" s="57">
        <v>25</v>
      </c>
      <c r="BJ26" s="57" t="s">
        <v>211</v>
      </c>
      <c r="BK26" s="57" t="s">
        <v>782</v>
      </c>
      <c r="BL26" s="57" t="s">
        <v>4135</v>
      </c>
      <c r="BM26" s="57" t="s">
        <v>875</v>
      </c>
      <c r="BN26" s="57" t="s">
        <v>876</v>
      </c>
      <c r="BO26" s="57" t="s">
        <v>873</v>
      </c>
      <c r="BP26" s="57" t="s">
        <v>878</v>
      </c>
      <c r="BQ26" s="57" t="s">
        <v>877</v>
      </c>
      <c r="BR26" s="57" t="s">
        <v>801</v>
      </c>
      <c r="BS26" s="57" t="s">
        <v>4767</v>
      </c>
      <c r="BT26" s="57" t="s">
        <v>4768</v>
      </c>
      <c r="BU26" s="57" t="s">
        <v>4769</v>
      </c>
      <c r="BX26" s="57" t="s">
        <v>4770</v>
      </c>
    </row>
    <row r="27" spans="61:76">
      <c r="BI27" s="57">
        <v>26</v>
      </c>
      <c r="BJ27" s="57" t="s">
        <v>211</v>
      </c>
      <c r="BK27" s="57" t="s">
        <v>782</v>
      </c>
      <c r="BL27" s="57" t="s">
        <v>4135</v>
      </c>
      <c r="BM27" s="57" t="s">
        <v>875</v>
      </c>
      <c r="BN27" s="57" t="s">
        <v>876</v>
      </c>
      <c r="BO27" s="57" t="s">
        <v>881</v>
      </c>
      <c r="BP27" s="57" t="s">
        <v>884</v>
      </c>
      <c r="BQ27" s="57" t="s">
        <v>883</v>
      </c>
      <c r="BR27" s="57" t="s">
        <v>801</v>
      </c>
      <c r="BS27" s="57" t="s">
        <v>4767</v>
      </c>
      <c r="BT27" s="57" t="s">
        <v>4768</v>
      </c>
      <c r="BU27" s="57" t="s">
        <v>4769</v>
      </c>
      <c r="BV27" s="57" t="s">
        <v>4783</v>
      </c>
      <c r="BX27" s="57" t="s">
        <v>4783</v>
      </c>
    </row>
    <row r="28" spans="61:76">
      <c r="BI28" s="57">
        <v>27</v>
      </c>
      <c r="BJ28" s="57" t="s">
        <v>211</v>
      </c>
      <c r="BK28" s="57" t="s">
        <v>782</v>
      </c>
      <c r="BL28" s="57" t="s">
        <v>4135</v>
      </c>
      <c r="BM28" s="57" t="s">
        <v>888</v>
      </c>
      <c r="BN28" s="57" t="s">
        <v>889</v>
      </c>
      <c r="BO28" s="57" t="s">
        <v>886</v>
      </c>
      <c r="BP28" s="57" t="s">
        <v>891</v>
      </c>
      <c r="BQ28" s="57" t="s">
        <v>890</v>
      </c>
      <c r="BR28" s="57" t="s">
        <v>801</v>
      </c>
      <c r="BS28" s="57" t="s">
        <v>4767</v>
      </c>
      <c r="BT28" s="57" t="s">
        <v>4768</v>
      </c>
      <c r="BU28" s="57" t="s">
        <v>4769</v>
      </c>
      <c r="BX28" s="57" t="s">
        <v>4782</v>
      </c>
    </row>
    <row r="29" spans="61:76">
      <c r="BI29" s="57">
        <v>28</v>
      </c>
      <c r="BJ29" s="57" t="s">
        <v>211</v>
      </c>
      <c r="BK29" s="57" t="s">
        <v>782</v>
      </c>
      <c r="BL29" s="57" t="s">
        <v>4135</v>
      </c>
      <c r="BM29" s="57" t="s">
        <v>896</v>
      </c>
      <c r="BN29" s="57" t="s">
        <v>897</v>
      </c>
      <c r="BO29" s="57" t="s">
        <v>894</v>
      </c>
      <c r="BP29" s="57" t="s">
        <v>899</v>
      </c>
      <c r="BQ29" s="57" t="s">
        <v>898</v>
      </c>
      <c r="BR29" s="57" t="s">
        <v>801</v>
      </c>
      <c r="BS29" s="57" t="s">
        <v>4767</v>
      </c>
      <c r="BT29" s="57" t="s">
        <v>4768</v>
      </c>
      <c r="BU29" s="57" t="s">
        <v>4769</v>
      </c>
      <c r="BX29" s="57" t="s">
        <v>4784</v>
      </c>
    </row>
    <row r="30" spans="61:76">
      <c r="BI30" s="57">
        <v>29</v>
      </c>
      <c r="BJ30" s="57" t="s">
        <v>211</v>
      </c>
      <c r="BK30" s="57" t="s">
        <v>782</v>
      </c>
      <c r="BL30" s="57" t="s">
        <v>4135</v>
      </c>
      <c r="BM30" s="57" t="s">
        <v>904</v>
      </c>
      <c r="BN30" s="57" t="s">
        <v>905</v>
      </c>
      <c r="BO30" s="57" t="s">
        <v>902</v>
      </c>
      <c r="BP30" s="57" t="s">
        <v>907</v>
      </c>
      <c r="BQ30" s="57" t="s">
        <v>906</v>
      </c>
      <c r="BR30" s="57" t="s">
        <v>801</v>
      </c>
      <c r="BS30" s="57" t="s">
        <v>4767</v>
      </c>
      <c r="BT30" s="57" t="s">
        <v>4768</v>
      </c>
      <c r="BU30" s="57" t="s">
        <v>4769</v>
      </c>
      <c r="BX30" s="57" t="s">
        <v>4770</v>
      </c>
    </row>
    <row r="31" spans="61:76">
      <c r="BI31" s="57">
        <v>30</v>
      </c>
      <c r="BJ31" s="57" t="s">
        <v>211</v>
      </c>
      <c r="BK31" s="57" t="s">
        <v>912</v>
      </c>
      <c r="BL31" s="57" t="s">
        <v>4137</v>
      </c>
      <c r="BM31" s="57" t="s">
        <v>913</v>
      </c>
      <c r="BN31" s="57" t="s">
        <v>914</v>
      </c>
      <c r="BO31" s="57" t="s">
        <v>910</v>
      </c>
      <c r="BP31" s="57" t="s">
        <v>917</v>
      </c>
      <c r="BQ31" s="57" t="s">
        <v>915</v>
      </c>
      <c r="BR31" s="57" t="s">
        <v>916</v>
      </c>
      <c r="BS31" s="57" t="s">
        <v>4767</v>
      </c>
      <c r="BT31" s="57" t="s">
        <v>4768</v>
      </c>
      <c r="BU31" s="57" t="s">
        <v>4769</v>
      </c>
      <c r="BX31" s="57" t="s">
        <v>4785</v>
      </c>
    </row>
    <row r="32" spans="61:76">
      <c r="BI32" s="57">
        <v>31</v>
      </c>
      <c r="BJ32" s="57" t="s">
        <v>211</v>
      </c>
      <c r="BK32" s="57" t="s">
        <v>912</v>
      </c>
      <c r="BL32" s="57" t="s">
        <v>4137</v>
      </c>
      <c r="BM32" s="57" t="s">
        <v>923</v>
      </c>
      <c r="BN32" s="57" t="s">
        <v>924</v>
      </c>
      <c r="BO32" s="57" t="s">
        <v>921</v>
      </c>
      <c r="BP32" s="57" t="s">
        <v>926</v>
      </c>
      <c r="BQ32" s="57" t="s">
        <v>925</v>
      </c>
      <c r="BR32" s="57" t="s">
        <v>916</v>
      </c>
      <c r="BS32" s="57" t="s">
        <v>4767</v>
      </c>
      <c r="BT32" s="57" t="s">
        <v>4768</v>
      </c>
      <c r="BU32" s="57" t="s">
        <v>4769</v>
      </c>
      <c r="BX32" s="57" t="s">
        <v>4770</v>
      </c>
    </row>
    <row r="33" spans="61:76">
      <c r="BI33" s="57">
        <v>32</v>
      </c>
      <c r="BJ33" s="57" t="s">
        <v>211</v>
      </c>
      <c r="BK33" s="57" t="s">
        <v>912</v>
      </c>
      <c r="BL33" s="57" t="s">
        <v>4137</v>
      </c>
      <c r="BM33" s="57" t="s">
        <v>931</v>
      </c>
      <c r="BN33" s="57" t="s">
        <v>932</v>
      </c>
      <c r="BO33" s="57" t="s">
        <v>929</v>
      </c>
      <c r="BP33" s="57" t="s">
        <v>934</v>
      </c>
      <c r="BQ33" s="57" t="s">
        <v>933</v>
      </c>
      <c r="BR33" s="57" t="s">
        <v>916</v>
      </c>
      <c r="BS33" s="57" t="s">
        <v>4767</v>
      </c>
      <c r="BT33" s="57" t="s">
        <v>4768</v>
      </c>
      <c r="BU33" s="57" t="s">
        <v>4769</v>
      </c>
      <c r="BX33" s="57" t="s">
        <v>4770</v>
      </c>
    </row>
    <row r="34" spans="61:76">
      <c r="BI34" s="57">
        <v>33</v>
      </c>
      <c r="BJ34" s="57" t="s">
        <v>211</v>
      </c>
      <c r="BK34" s="57" t="s">
        <v>912</v>
      </c>
      <c r="BL34" s="57" t="s">
        <v>4137</v>
      </c>
      <c r="BM34" s="57" t="s">
        <v>939</v>
      </c>
      <c r="BN34" s="57" t="s">
        <v>940</v>
      </c>
      <c r="BO34" s="57" t="s">
        <v>937</v>
      </c>
      <c r="BP34" s="57" t="s">
        <v>942</v>
      </c>
      <c r="BQ34" s="57" t="s">
        <v>941</v>
      </c>
      <c r="BR34" s="57" t="s">
        <v>916</v>
      </c>
      <c r="BS34" s="57" t="s">
        <v>4767</v>
      </c>
      <c r="BT34" s="57" t="s">
        <v>4768</v>
      </c>
      <c r="BU34" s="57" t="s">
        <v>4769</v>
      </c>
      <c r="BX34" s="57" t="s">
        <v>4770</v>
      </c>
    </row>
    <row r="35" spans="61:76">
      <c r="BI35" s="57">
        <v>34</v>
      </c>
      <c r="BJ35" s="57" t="s">
        <v>211</v>
      </c>
      <c r="BK35" s="57" t="s">
        <v>912</v>
      </c>
      <c r="BL35" s="57" t="s">
        <v>4137</v>
      </c>
      <c r="BM35" s="57" t="s">
        <v>947</v>
      </c>
      <c r="BN35" s="57" t="s">
        <v>948</v>
      </c>
      <c r="BO35" s="57" t="s">
        <v>945</v>
      </c>
      <c r="BP35" s="57" t="s">
        <v>950</v>
      </c>
      <c r="BQ35" s="57" t="s">
        <v>949</v>
      </c>
      <c r="BR35" s="57" t="s">
        <v>916</v>
      </c>
      <c r="BS35" s="57" t="s">
        <v>4767</v>
      </c>
      <c r="BT35" s="57" t="s">
        <v>4768</v>
      </c>
      <c r="BU35" s="57" t="s">
        <v>4769</v>
      </c>
      <c r="BX35" s="57" t="s">
        <v>4770</v>
      </c>
    </row>
    <row r="36" spans="61:76">
      <c r="BI36" s="57">
        <v>35</v>
      </c>
      <c r="BJ36" s="57" t="s">
        <v>211</v>
      </c>
      <c r="BK36" s="57" t="s">
        <v>912</v>
      </c>
      <c r="BL36" s="57" t="s">
        <v>4137</v>
      </c>
      <c r="BM36" s="57" t="s">
        <v>955</v>
      </c>
      <c r="BN36" s="57" t="s">
        <v>956</v>
      </c>
      <c r="BO36" s="57" t="s">
        <v>953</v>
      </c>
      <c r="BP36" s="57" t="s">
        <v>959</v>
      </c>
      <c r="BQ36" s="57" t="s">
        <v>957</v>
      </c>
      <c r="BR36" s="57" t="s">
        <v>958</v>
      </c>
      <c r="BS36" s="57" t="s">
        <v>4767</v>
      </c>
      <c r="BT36" s="57" t="s">
        <v>4768</v>
      </c>
      <c r="BU36" s="57" t="s">
        <v>4769</v>
      </c>
      <c r="BX36" s="57" t="s">
        <v>4786</v>
      </c>
    </row>
    <row r="37" spans="61:76">
      <c r="BI37" s="57">
        <v>36</v>
      </c>
      <c r="BJ37" s="57" t="s">
        <v>211</v>
      </c>
      <c r="BK37" s="57" t="s">
        <v>912</v>
      </c>
      <c r="BL37" s="57" t="s">
        <v>4137</v>
      </c>
      <c r="BM37" s="57" t="s">
        <v>955</v>
      </c>
      <c r="BN37" s="57" t="s">
        <v>956</v>
      </c>
      <c r="BO37" s="57" t="s">
        <v>963</v>
      </c>
      <c r="BP37" s="57" t="s">
        <v>966</v>
      </c>
      <c r="BQ37" s="57" t="s">
        <v>965</v>
      </c>
      <c r="BR37" s="57" t="s">
        <v>916</v>
      </c>
      <c r="BS37" s="57" t="s">
        <v>4767</v>
      </c>
      <c r="BT37" s="57" t="s">
        <v>4768</v>
      </c>
      <c r="BU37" s="57" t="s">
        <v>4769</v>
      </c>
      <c r="BX37" s="57" t="s">
        <v>4770</v>
      </c>
    </row>
    <row r="38" spans="61:76">
      <c r="BI38" s="57">
        <v>37</v>
      </c>
      <c r="BJ38" s="57" t="s">
        <v>211</v>
      </c>
      <c r="BK38" s="57" t="s">
        <v>912</v>
      </c>
      <c r="BL38" s="57" t="s">
        <v>4137</v>
      </c>
      <c r="BM38" s="57" t="s">
        <v>955</v>
      </c>
      <c r="BN38" s="57" t="s">
        <v>956</v>
      </c>
      <c r="BO38" s="57" t="s">
        <v>968</v>
      </c>
      <c r="BP38" s="57" t="s">
        <v>971</v>
      </c>
      <c r="BQ38" s="57" t="s">
        <v>970</v>
      </c>
      <c r="BR38" s="57" t="s">
        <v>916</v>
      </c>
      <c r="BS38" s="57" t="s">
        <v>4767</v>
      </c>
      <c r="BT38" s="57" t="s">
        <v>4768</v>
      </c>
      <c r="BU38" s="57" t="s">
        <v>4769</v>
      </c>
      <c r="BX38" s="57" t="s">
        <v>4770</v>
      </c>
    </row>
    <row r="39" spans="61:76">
      <c r="BI39" s="57">
        <v>38</v>
      </c>
      <c r="BJ39" s="57" t="s">
        <v>211</v>
      </c>
      <c r="BK39" s="57" t="s">
        <v>912</v>
      </c>
      <c r="BL39" s="57" t="s">
        <v>4137</v>
      </c>
      <c r="BM39" s="57" t="s">
        <v>955</v>
      </c>
      <c r="BN39" s="57" t="s">
        <v>956</v>
      </c>
      <c r="BO39" s="57" t="s">
        <v>973</v>
      </c>
      <c r="BP39" s="57" t="s">
        <v>976</v>
      </c>
      <c r="BQ39" s="57" t="s">
        <v>975</v>
      </c>
      <c r="BR39" s="57" t="s">
        <v>916</v>
      </c>
      <c r="BS39" s="57" t="s">
        <v>4767</v>
      </c>
      <c r="BT39" s="57" t="s">
        <v>4768</v>
      </c>
      <c r="BU39" s="57" t="s">
        <v>4769</v>
      </c>
      <c r="BX39" s="57" t="s">
        <v>4787</v>
      </c>
    </row>
    <row r="40" spans="61:76">
      <c r="BI40" s="57">
        <v>39</v>
      </c>
      <c r="BJ40" s="57" t="s">
        <v>211</v>
      </c>
      <c r="BK40" s="57" t="s">
        <v>912</v>
      </c>
      <c r="BL40" s="57" t="s">
        <v>4137</v>
      </c>
      <c r="BM40" s="57" t="s">
        <v>955</v>
      </c>
      <c r="BN40" s="57" t="s">
        <v>956</v>
      </c>
      <c r="BO40" s="57" t="s">
        <v>978</v>
      </c>
      <c r="BP40" s="57" t="s">
        <v>981</v>
      </c>
      <c r="BQ40" s="57" t="s">
        <v>980</v>
      </c>
      <c r="BR40" s="57" t="s">
        <v>916</v>
      </c>
      <c r="BS40" s="57" t="s">
        <v>4767</v>
      </c>
      <c r="BT40" s="57" t="s">
        <v>4768</v>
      </c>
      <c r="BU40" s="57" t="s">
        <v>4769</v>
      </c>
      <c r="BX40" s="57" t="s">
        <v>4788</v>
      </c>
    </row>
    <row r="41" spans="61:76">
      <c r="BI41" s="57">
        <v>40</v>
      </c>
      <c r="BJ41" s="57" t="s">
        <v>211</v>
      </c>
      <c r="BK41" s="57" t="s">
        <v>912</v>
      </c>
      <c r="BL41" s="57" t="s">
        <v>4137</v>
      </c>
      <c r="BM41" s="57" t="s">
        <v>955</v>
      </c>
      <c r="BN41" s="57" t="s">
        <v>956</v>
      </c>
      <c r="BO41" s="57" t="s">
        <v>983</v>
      </c>
      <c r="BP41" s="57" t="s">
        <v>986</v>
      </c>
      <c r="BQ41" s="57" t="s">
        <v>985</v>
      </c>
      <c r="BR41" s="57" t="s">
        <v>738</v>
      </c>
      <c r="BS41" s="57" t="s">
        <v>4789</v>
      </c>
      <c r="BT41" s="57" t="s">
        <v>4790</v>
      </c>
      <c r="BU41" s="57" t="s">
        <v>4791</v>
      </c>
      <c r="BX41" s="57" t="s">
        <v>4772</v>
      </c>
    </row>
    <row r="42" spans="61:76">
      <c r="BI42" s="57">
        <v>41</v>
      </c>
      <c r="BJ42" s="57" t="s">
        <v>211</v>
      </c>
      <c r="BK42" s="57" t="s">
        <v>912</v>
      </c>
      <c r="BL42" s="57" t="s">
        <v>4137</v>
      </c>
      <c r="BM42" s="57" t="s">
        <v>991</v>
      </c>
      <c r="BN42" s="57" t="s">
        <v>992</v>
      </c>
      <c r="BO42" s="57" t="s">
        <v>989</v>
      </c>
      <c r="BP42" s="57" t="s">
        <v>994</v>
      </c>
      <c r="BQ42" s="57" t="s">
        <v>993</v>
      </c>
      <c r="BR42" s="57" t="s">
        <v>916</v>
      </c>
      <c r="BS42" s="57" t="s">
        <v>4767</v>
      </c>
      <c r="BT42" s="57" t="s">
        <v>4768</v>
      </c>
      <c r="BU42" s="57" t="s">
        <v>4769</v>
      </c>
      <c r="BX42" s="57" t="s">
        <v>4770</v>
      </c>
    </row>
    <row r="43" spans="61:76">
      <c r="BI43" s="57">
        <v>42</v>
      </c>
      <c r="BJ43" s="57" t="s">
        <v>211</v>
      </c>
      <c r="BK43" s="57" t="s">
        <v>912</v>
      </c>
      <c r="BL43" s="57" t="s">
        <v>4137</v>
      </c>
      <c r="BM43" s="57" t="s">
        <v>999</v>
      </c>
      <c r="BN43" s="57" t="s">
        <v>1000</v>
      </c>
      <c r="BO43" s="57" t="s">
        <v>997</v>
      </c>
      <c r="BP43" s="57" t="s">
        <v>1002</v>
      </c>
      <c r="BQ43" s="57" t="s">
        <v>1001</v>
      </c>
      <c r="BR43" s="57" t="s">
        <v>916</v>
      </c>
      <c r="BS43" s="57" t="s">
        <v>4767</v>
      </c>
      <c r="BT43" s="57" t="s">
        <v>4768</v>
      </c>
      <c r="BU43" s="57" t="s">
        <v>4769</v>
      </c>
      <c r="BX43" s="57" t="s">
        <v>4770</v>
      </c>
    </row>
    <row r="44" spans="61:76">
      <c r="BI44" s="57">
        <v>43</v>
      </c>
      <c r="BJ44" s="57" t="s">
        <v>211</v>
      </c>
      <c r="BK44" s="57" t="s">
        <v>912</v>
      </c>
      <c r="BL44" s="57" t="s">
        <v>4137</v>
      </c>
      <c r="BM44" s="57" t="s">
        <v>1007</v>
      </c>
      <c r="BN44" s="57" t="s">
        <v>1008</v>
      </c>
      <c r="BO44" s="57" t="s">
        <v>1005</v>
      </c>
      <c r="BP44" s="57" t="s">
        <v>1010</v>
      </c>
      <c r="BQ44" s="57" t="s">
        <v>1009</v>
      </c>
      <c r="BR44" s="57" t="s">
        <v>916</v>
      </c>
      <c r="BS44" s="57" t="s">
        <v>4767</v>
      </c>
      <c r="BT44" s="57" t="s">
        <v>4768</v>
      </c>
      <c r="BU44" s="57" t="s">
        <v>4769</v>
      </c>
      <c r="BX44" s="57" t="s">
        <v>4770</v>
      </c>
    </row>
    <row r="45" spans="61:76">
      <c r="BI45" s="57">
        <v>44</v>
      </c>
      <c r="BJ45" s="57" t="s">
        <v>211</v>
      </c>
      <c r="BK45" s="57" t="s">
        <v>912</v>
      </c>
      <c r="BL45" s="57" t="s">
        <v>4137</v>
      </c>
      <c r="BM45" s="57" t="s">
        <v>1015</v>
      </c>
      <c r="BN45" s="57" t="s">
        <v>1016</v>
      </c>
      <c r="BO45" s="57" t="s">
        <v>1013</v>
      </c>
      <c r="BP45" s="57" t="s">
        <v>1018</v>
      </c>
      <c r="BQ45" s="57" t="s">
        <v>1017</v>
      </c>
      <c r="BR45" s="57" t="s">
        <v>916</v>
      </c>
      <c r="BS45" s="57" t="s">
        <v>4796</v>
      </c>
      <c r="BT45" s="57" t="s">
        <v>4792</v>
      </c>
      <c r="BU45" s="57" t="s">
        <v>4793</v>
      </c>
      <c r="BV45" s="57" t="s">
        <v>4794</v>
      </c>
      <c r="BX45" s="57" t="s">
        <v>4794</v>
      </c>
    </row>
    <row r="46" spans="61:76">
      <c r="BI46" s="57">
        <v>45</v>
      </c>
      <c r="BJ46" s="57" t="s">
        <v>211</v>
      </c>
      <c r="BK46" s="57" t="s">
        <v>912</v>
      </c>
      <c r="BL46" s="57" t="s">
        <v>4137</v>
      </c>
      <c r="BM46" s="57" t="s">
        <v>1015</v>
      </c>
      <c r="BN46" s="57" t="s">
        <v>1016</v>
      </c>
      <c r="BO46" s="57" t="s">
        <v>1013</v>
      </c>
      <c r="BP46" s="57" t="s">
        <v>1018</v>
      </c>
      <c r="BQ46" s="57" t="s">
        <v>1017</v>
      </c>
      <c r="BR46" s="57" t="s">
        <v>916</v>
      </c>
      <c r="BS46" s="57" t="s">
        <v>4767</v>
      </c>
      <c r="BT46" s="57" t="s">
        <v>4792</v>
      </c>
      <c r="BU46" s="57" t="s">
        <v>4793</v>
      </c>
      <c r="BV46" s="57" t="s">
        <v>4794</v>
      </c>
      <c r="BX46" s="57" t="s">
        <v>4794</v>
      </c>
    </row>
    <row r="47" spans="61:76">
      <c r="BI47" s="57">
        <v>46</v>
      </c>
      <c r="BJ47" s="57" t="s">
        <v>211</v>
      </c>
      <c r="BK47" s="57" t="s">
        <v>912</v>
      </c>
      <c r="BL47" s="57" t="s">
        <v>4137</v>
      </c>
      <c r="BM47" s="57" t="s">
        <v>1015</v>
      </c>
      <c r="BN47" s="57" t="s">
        <v>1016</v>
      </c>
      <c r="BO47" s="57" t="s">
        <v>1013</v>
      </c>
      <c r="BP47" s="57" t="s">
        <v>1018</v>
      </c>
      <c r="BQ47" s="57" t="s">
        <v>1017</v>
      </c>
      <c r="BR47" s="57" t="s">
        <v>916</v>
      </c>
      <c r="BS47" s="57" t="s">
        <v>4795</v>
      </c>
      <c r="BT47" s="57" t="s">
        <v>4792</v>
      </c>
      <c r="BU47" s="57" t="s">
        <v>4793</v>
      </c>
      <c r="BV47" s="57" t="s">
        <v>4794</v>
      </c>
      <c r="BX47" s="57" t="s">
        <v>4794</v>
      </c>
    </row>
    <row r="48" spans="61:76">
      <c r="BI48" s="57">
        <v>47</v>
      </c>
      <c r="BJ48" s="57" t="s">
        <v>211</v>
      </c>
      <c r="BK48" s="57" t="s">
        <v>912</v>
      </c>
      <c r="BL48" s="57" t="s">
        <v>4137</v>
      </c>
      <c r="BM48" s="57" t="s">
        <v>1023</v>
      </c>
      <c r="BN48" s="57" t="s">
        <v>1024</v>
      </c>
      <c r="BO48" s="57" t="s">
        <v>1021</v>
      </c>
      <c r="BP48" s="57" t="s">
        <v>1026</v>
      </c>
      <c r="BQ48" s="57" t="s">
        <v>1025</v>
      </c>
      <c r="BR48" s="57" t="s">
        <v>916</v>
      </c>
      <c r="BS48" s="57" t="s">
        <v>4767</v>
      </c>
      <c r="BT48" s="57" t="s">
        <v>4768</v>
      </c>
      <c r="BU48" s="57" t="s">
        <v>4769</v>
      </c>
      <c r="BX48" s="57" t="s">
        <v>4770</v>
      </c>
    </row>
    <row r="49" spans="61:77">
      <c r="BI49" s="57">
        <v>48</v>
      </c>
      <c r="BJ49" s="57" t="s">
        <v>211</v>
      </c>
      <c r="BK49" s="57" t="s">
        <v>912</v>
      </c>
      <c r="BL49" s="57" t="s">
        <v>4137</v>
      </c>
      <c r="BM49" s="57" t="s">
        <v>1031</v>
      </c>
      <c r="BN49" s="57" t="s">
        <v>1032</v>
      </c>
      <c r="BO49" s="57" t="s">
        <v>1029</v>
      </c>
      <c r="BP49" s="57" t="s">
        <v>1034</v>
      </c>
      <c r="BQ49" s="57" t="s">
        <v>1033</v>
      </c>
      <c r="BR49" s="57" t="s">
        <v>916</v>
      </c>
      <c r="BS49" s="57" t="s">
        <v>4767</v>
      </c>
      <c r="BT49" s="57" t="s">
        <v>4768</v>
      </c>
      <c r="BU49" s="57" t="s">
        <v>4769</v>
      </c>
      <c r="BX49" s="57" t="s">
        <v>4770</v>
      </c>
    </row>
    <row r="50" spans="61:77">
      <c r="BI50" s="57">
        <v>49</v>
      </c>
      <c r="BJ50" s="57" t="s">
        <v>211</v>
      </c>
      <c r="BK50" s="57" t="s">
        <v>912</v>
      </c>
      <c r="BL50" s="57" t="s">
        <v>4137</v>
      </c>
      <c r="BM50" s="57" t="s">
        <v>1039</v>
      </c>
      <c r="BN50" s="57" t="s">
        <v>1040</v>
      </c>
      <c r="BO50" s="57" t="s">
        <v>1037</v>
      </c>
      <c r="BP50" s="57" t="s">
        <v>1042</v>
      </c>
      <c r="BQ50" s="57" t="s">
        <v>1041</v>
      </c>
      <c r="BR50" s="57" t="s">
        <v>916</v>
      </c>
      <c r="BS50" s="57" t="s">
        <v>4767</v>
      </c>
      <c r="BT50" s="57" t="s">
        <v>4768</v>
      </c>
      <c r="BU50" s="57" t="s">
        <v>4769</v>
      </c>
      <c r="BX50" s="57" t="s">
        <v>4785</v>
      </c>
    </row>
    <row r="51" spans="61:77">
      <c r="BI51" s="57">
        <v>50</v>
      </c>
      <c r="BJ51" s="57" t="s">
        <v>211</v>
      </c>
      <c r="BK51" s="57" t="s">
        <v>912</v>
      </c>
      <c r="BL51" s="57" t="s">
        <v>4137</v>
      </c>
      <c r="BM51" s="57" t="s">
        <v>1047</v>
      </c>
      <c r="BN51" s="57" t="s">
        <v>1048</v>
      </c>
      <c r="BO51" s="57" t="s">
        <v>1045</v>
      </c>
      <c r="BP51" s="57" t="s">
        <v>1050</v>
      </c>
      <c r="BQ51" s="57" t="s">
        <v>1049</v>
      </c>
      <c r="BR51" s="57" t="s">
        <v>916</v>
      </c>
      <c r="BS51" s="57" t="s">
        <v>4767</v>
      </c>
      <c r="BT51" s="57" t="s">
        <v>4768</v>
      </c>
      <c r="BU51" s="57" t="s">
        <v>4769</v>
      </c>
      <c r="BX51" s="57" t="s">
        <v>4770</v>
      </c>
    </row>
    <row r="52" spans="61:77">
      <c r="BI52" s="57">
        <v>51</v>
      </c>
      <c r="BJ52" s="57" t="s">
        <v>211</v>
      </c>
      <c r="BK52" s="57" t="s">
        <v>912</v>
      </c>
      <c r="BL52" s="57" t="s">
        <v>4137</v>
      </c>
      <c r="BM52" s="57" t="s">
        <v>1055</v>
      </c>
      <c r="BN52" s="57" t="s">
        <v>1056</v>
      </c>
      <c r="BO52" s="57" t="s">
        <v>1053</v>
      </c>
      <c r="BP52" s="57" t="s">
        <v>1058</v>
      </c>
      <c r="BQ52" s="57" t="s">
        <v>1057</v>
      </c>
      <c r="BR52" s="57" t="s">
        <v>916</v>
      </c>
      <c r="BS52" s="57" t="s">
        <v>4767</v>
      </c>
      <c r="BT52" s="57" t="s">
        <v>4768</v>
      </c>
      <c r="BU52" s="57" t="s">
        <v>4769</v>
      </c>
      <c r="BX52" s="57" t="s">
        <v>4770</v>
      </c>
    </row>
    <row r="53" spans="61:77">
      <c r="BI53" s="57">
        <v>52</v>
      </c>
      <c r="BJ53" s="57" t="s">
        <v>211</v>
      </c>
      <c r="BK53" s="57" t="s">
        <v>1062</v>
      </c>
      <c r="BL53" s="57" t="s">
        <v>4138</v>
      </c>
      <c r="BM53" s="57" t="s">
        <v>1063</v>
      </c>
      <c r="BN53" s="57" t="s">
        <v>1064</v>
      </c>
      <c r="BO53" s="57" t="s">
        <v>1079</v>
      </c>
      <c r="BP53" s="57" t="s">
        <v>1084</v>
      </c>
      <c r="BQ53" s="57" t="s">
        <v>1083</v>
      </c>
      <c r="BR53" s="57" t="s">
        <v>1066</v>
      </c>
      <c r="BS53" s="57" t="s">
        <v>4767</v>
      </c>
      <c r="BT53" s="57" t="s">
        <v>4768</v>
      </c>
      <c r="BU53" s="57" t="s">
        <v>4769</v>
      </c>
      <c r="BX53" s="57" t="s">
        <v>4787</v>
      </c>
    </row>
    <row r="54" spans="61:77">
      <c r="BI54" s="57">
        <v>53</v>
      </c>
      <c r="BJ54" s="57" t="s">
        <v>211</v>
      </c>
      <c r="BK54" s="57" t="s">
        <v>1062</v>
      </c>
      <c r="BL54" s="57" t="s">
        <v>4138</v>
      </c>
      <c r="BM54" s="57" t="s">
        <v>1063</v>
      </c>
      <c r="BN54" s="57" t="s">
        <v>1064</v>
      </c>
      <c r="BO54" s="57" t="s">
        <v>1061</v>
      </c>
      <c r="BP54" s="57" t="s">
        <v>1067</v>
      </c>
      <c r="BQ54" s="57" t="s">
        <v>1065</v>
      </c>
      <c r="BR54" s="57" t="s">
        <v>1066</v>
      </c>
      <c r="BS54" s="57" t="s">
        <v>4767</v>
      </c>
      <c r="BT54" s="57" t="s">
        <v>4768</v>
      </c>
      <c r="BU54" s="57" t="s">
        <v>4769</v>
      </c>
      <c r="BX54" s="57" t="s">
        <v>4770</v>
      </c>
    </row>
    <row r="55" spans="61:77">
      <c r="BI55" s="57">
        <v>54</v>
      </c>
      <c r="BJ55" s="57" t="s">
        <v>211</v>
      </c>
      <c r="BK55" s="57" t="s">
        <v>1062</v>
      </c>
      <c r="BL55" s="57" t="s">
        <v>4138</v>
      </c>
      <c r="BM55" s="57" t="s">
        <v>1073</v>
      </c>
      <c r="BN55" s="57" t="s">
        <v>1074</v>
      </c>
      <c r="BO55" s="57" t="s">
        <v>1071</v>
      </c>
      <c r="BP55" s="57" t="s">
        <v>1076</v>
      </c>
      <c r="BQ55" s="57" t="s">
        <v>1075</v>
      </c>
      <c r="BR55" s="57" t="s">
        <v>1066</v>
      </c>
      <c r="BS55" s="57" t="s">
        <v>4767</v>
      </c>
      <c r="BT55" s="57" t="s">
        <v>4768</v>
      </c>
      <c r="BU55" s="57" t="s">
        <v>4769</v>
      </c>
      <c r="BV55" s="57" t="s">
        <v>4797</v>
      </c>
      <c r="BX55" s="57" t="s">
        <v>4797</v>
      </c>
    </row>
    <row r="56" spans="61:77">
      <c r="BI56" s="57">
        <v>55</v>
      </c>
      <c r="BJ56" s="57" t="s">
        <v>211</v>
      </c>
      <c r="BK56" s="57" t="s">
        <v>1062</v>
      </c>
      <c r="BL56" s="57" t="s">
        <v>4138</v>
      </c>
      <c r="BM56" s="57" t="s">
        <v>1092</v>
      </c>
      <c r="BN56" s="57" t="s">
        <v>1093</v>
      </c>
      <c r="BO56" s="57" t="s">
        <v>1079</v>
      </c>
      <c r="BP56" s="57" t="s">
        <v>1084</v>
      </c>
      <c r="BQ56" s="57" t="s">
        <v>1083</v>
      </c>
      <c r="BR56" s="57" t="s">
        <v>1066</v>
      </c>
      <c r="BS56" s="57" t="s">
        <v>4802</v>
      </c>
      <c r="BT56" s="57" t="s">
        <v>4803</v>
      </c>
      <c r="BU56" s="57" t="s">
        <v>4804</v>
      </c>
      <c r="BX56" s="57" t="s">
        <v>4801</v>
      </c>
    </row>
    <row r="57" spans="61:77">
      <c r="BI57" s="57">
        <v>56</v>
      </c>
      <c r="BJ57" s="57" t="s">
        <v>211</v>
      </c>
      <c r="BK57" s="57" t="s">
        <v>1062</v>
      </c>
      <c r="BL57" s="57" t="s">
        <v>4138</v>
      </c>
      <c r="BM57" s="57" t="s">
        <v>1092</v>
      </c>
      <c r="BN57" s="57" t="s">
        <v>1093</v>
      </c>
      <c r="BO57" s="57" t="s">
        <v>1079</v>
      </c>
      <c r="BP57" s="57" t="s">
        <v>1084</v>
      </c>
      <c r="BQ57" s="57" t="s">
        <v>1083</v>
      </c>
      <c r="BR57" s="57" t="s">
        <v>1066</v>
      </c>
      <c r="BS57" s="57" t="s">
        <v>4798</v>
      </c>
      <c r="BT57" s="57" t="s">
        <v>4799</v>
      </c>
      <c r="BU57" s="57" t="s">
        <v>4800</v>
      </c>
      <c r="BX57" s="57" t="s">
        <v>4801</v>
      </c>
    </row>
    <row r="58" spans="61:77">
      <c r="BI58" s="57">
        <v>57</v>
      </c>
      <c r="BJ58" s="57" t="s">
        <v>211</v>
      </c>
      <c r="BK58" s="57" t="s">
        <v>1062</v>
      </c>
      <c r="BL58" s="57" t="s">
        <v>4138</v>
      </c>
      <c r="BM58" s="57" t="s">
        <v>1097</v>
      </c>
      <c r="BN58" s="57" t="s">
        <v>1098</v>
      </c>
      <c r="BO58" s="57" t="s">
        <v>1095</v>
      </c>
      <c r="BP58" s="57" t="s">
        <v>1100</v>
      </c>
      <c r="BQ58" s="57" t="s">
        <v>1099</v>
      </c>
      <c r="BR58" s="57" t="s">
        <v>1066</v>
      </c>
      <c r="BS58" s="57" t="s">
        <v>4767</v>
      </c>
      <c r="BT58" s="57" t="s">
        <v>4768</v>
      </c>
      <c r="BU58" s="57" t="s">
        <v>4769</v>
      </c>
      <c r="BX58" s="57" t="s">
        <v>4805</v>
      </c>
    </row>
    <row r="59" spans="61:77">
      <c r="BI59" s="57">
        <v>58</v>
      </c>
      <c r="BJ59" s="57" t="s">
        <v>211</v>
      </c>
      <c r="BK59" s="57" t="s">
        <v>1062</v>
      </c>
      <c r="BL59" s="57" t="s">
        <v>4138</v>
      </c>
      <c r="BM59" s="57" t="s">
        <v>1104</v>
      </c>
      <c r="BN59" s="57" t="s">
        <v>1105</v>
      </c>
      <c r="BO59" s="57" t="s">
        <v>1079</v>
      </c>
      <c r="BP59" s="57" t="s">
        <v>1084</v>
      </c>
      <c r="BQ59" s="57" t="s">
        <v>1083</v>
      </c>
      <c r="BR59" s="57" t="s">
        <v>1066</v>
      </c>
      <c r="BS59" s="57" t="s">
        <v>4767</v>
      </c>
      <c r="BT59" s="57" t="s">
        <v>4768</v>
      </c>
      <c r="BU59" s="57" t="s">
        <v>4769</v>
      </c>
      <c r="BX59" s="57" t="s">
        <v>4772</v>
      </c>
    </row>
    <row r="60" spans="61:77">
      <c r="BI60" s="57">
        <v>59</v>
      </c>
      <c r="BJ60" s="57" t="s">
        <v>211</v>
      </c>
      <c r="BK60" s="57" t="s">
        <v>1062</v>
      </c>
      <c r="BL60" s="57" t="s">
        <v>4138</v>
      </c>
      <c r="BM60" s="57" t="s">
        <v>1109</v>
      </c>
      <c r="BN60" s="57" t="s">
        <v>1110</v>
      </c>
      <c r="BO60" s="57" t="s">
        <v>1107</v>
      </c>
      <c r="BP60" s="57" t="s">
        <v>1112</v>
      </c>
      <c r="BQ60" s="57" t="s">
        <v>1111</v>
      </c>
      <c r="BR60" s="57" t="s">
        <v>1066</v>
      </c>
      <c r="BS60" s="57" t="s">
        <v>4767</v>
      </c>
      <c r="BT60" s="57" t="s">
        <v>4768</v>
      </c>
      <c r="BU60" s="57" t="s">
        <v>4769</v>
      </c>
      <c r="BX60" s="57" t="s">
        <v>4806</v>
      </c>
    </row>
    <row r="61" spans="61:77">
      <c r="BI61" s="57">
        <v>60</v>
      </c>
      <c r="BJ61" s="57" t="s">
        <v>211</v>
      </c>
      <c r="BK61" s="57" t="s">
        <v>1062</v>
      </c>
      <c r="BL61" s="57" t="s">
        <v>4138</v>
      </c>
      <c r="BM61" s="57" t="s">
        <v>1117</v>
      </c>
      <c r="BN61" s="57" t="s">
        <v>1118</v>
      </c>
      <c r="BO61" s="57" t="s">
        <v>1115</v>
      </c>
      <c r="BP61" s="57" t="s">
        <v>1120</v>
      </c>
      <c r="BQ61" s="57" t="s">
        <v>1119</v>
      </c>
      <c r="BR61" s="57" t="s">
        <v>1066</v>
      </c>
      <c r="BS61" s="57" t="s">
        <v>4767</v>
      </c>
      <c r="BT61" s="57" t="s">
        <v>4768</v>
      </c>
      <c r="BU61" s="57" t="s">
        <v>4769</v>
      </c>
      <c r="BX61" s="57" t="s">
        <v>4805</v>
      </c>
    </row>
    <row r="62" spans="61:77">
      <c r="BI62" s="57">
        <v>61</v>
      </c>
      <c r="BJ62" s="57" t="s">
        <v>211</v>
      </c>
      <c r="BK62" s="57" t="s">
        <v>1062</v>
      </c>
      <c r="BL62" s="57" t="s">
        <v>4138</v>
      </c>
      <c r="BM62" s="57" t="s">
        <v>1125</v>
      </c>
      <c r="BN62" s="57" t="s">
        <v>1126</v>
      </c>
      <c r="BO62" s="57" t="s">
        <v>1123</v>
      </c>
      <c r="BP62" s="57" t="s">
        <v>1128</v>
      </c>
      <c r="BQ62" s="57" t="s">
        <v>1127</v>
      </c>
      <c r="BR62" s="57" t="s">
        <v>1066</v>
      </c>
      <c r="BS62" s="57" t="s">
        <v>4767</v>
      </c>
      <c r="BT62" s="57" t="s">
        <v>4768</v>
      </c>
      <c r="BU62" s="57" t="s">
        <v>4769</v>
      </c>
      <c r="BX62" s="57" t="s">
        <v>4770</v>
      </c>
    </row>
    <row r="63" spans="61:77">
      <c r="BI63" s="57">
        <v>62</v>
      </c>
      <c r="BJ63" s="57" t="s">
        <v>211</v>
      </c>
      <c r="BK63" s="57" t="s">
        <v>1062</v>
      </c>
      <c r="BL63" s="57" t="s">
        <v>4138</v>
      </c>
      <c r="BM63" s="57" t="s">
        <v>1133</v>
      </c>
      <c r="BN63" s="57" t="s">
        <v>1134</v>
      </c>
      <c r="BO63" s="57" t="s">
        <v>1131</v>
      </c>
      <c r="BP63" s="57" t="s">
        <v>1136</v>
      </c>
      <c r="BQ63" s="57" t="s">
        <v>1135</v>
      </c>
      <c r="BR63" s="57" t="s">
        <v>1066</v>
      </c>
      <c r="BS63" s="57" t="s">
        <v>4767</v>
      </c>
      <c r="BT63" s="57" t="s">
        <v>4768</v>
      </c>
      <c r="BU63" s="57" t="s">
        <v>4769</v>
      </c>
      <c r="BV63" s="57" t="s">
        <v>4807</v>
      </c>
      <c r="BX63" s="57" t="s">
        <v>4807</v>
      </c>
    </row>
    <row r="64" spans="61:77">
      <c r="BI64" s="57">
        <v>63</v>
      </c>
      <c r="BJ64" s="57" t="s">
        <v>211</v>
      </c>
      <c r="BK64" s="57" t="s">
        <v>1149</v>
      </c>
      <c r="BL64" s="57" t="s">
        <v>1150</v>
      </c>
      <c r="BM64" s="57" t="s">
        <v>1149</v>
      </c>
      <c r="BN64" s="57" t="s">
        <v>1150</v>
      </c>
      <c r="BO64" s="57" t="s">
        <v>1147</v>
      </c>
      <c r="BP64" s="57" t="s">
        <v>1153</v>
      </c>
      <c r="BQ64" s="57" t="s">
        <v>1151</v>
      </c>
      <c r="BR64" s="57" t="s">
        <v>1152</v>
      </c>
      <c r="BS64" s="57" t="s">
        <v>4796</v>
      </c>
      <c r="BT64" s="57" t="s">
        <v>4808</v>
      </c>
      <c r="BU64" s="57" t="s">
        <v>4809</v>
      </c>
      <c r="BX64" s="57" t="s">
        <v>4770</v>
      </c>
      <c r="BY64" s="57" t="s">
        <v>5030</v>
      </c>
    </row>
    <row r="65" spans="61:77">
      <c r="BI65" s="57">
        <v>64</v>
      </c>
      <c r="BJ65" s="57" t="s">
        <v>211</v>
      </c>
      <c r="BK65" s="57" t="s">
        <v>1149</v>
      </c>
      <c r="BL65" s="57" t="s">
        <v>1150</v>
      </c>
      <c r="BM65" s="57" t="s">
        <v>1149</v>
      </c>
      <c r="BN65" s="57" t="s">
        <v>1150</v>
      </c>
      <c r="BO65" s="57" t="s">
        <v>4810</v>
      </c>
      <c r="BP65" s="57" t="s">
        <v>4811</v>
      </c>
      <c r="BQ65" s="57" t="s">
        <v>4812</v>
      </c>
      <c r="BR65" s="57" t="s">
        <v>1152</v>
      </c>
      <c r="BS65" s="57" t="s">
        <v>4796</v>
      </c>
      <c r="BT65" s="57" t="s">
        <v>4808</v>
      </c>
      <c r="BU65" s="57" t="s">
        <v>4809</v>
      </c>
      <c r="BX65" s="57" t="s">
        <v>4813</v>
      </c>
    </row>
    <row r="66" spans="61:77">
      <c r="BI66" s="57">
        <v>65</v>
      </c>
      <c r="BJ66" s="57" t="s">
        <v>211</v>
      </c>
      <c r="BK66" s="57" t="s">
        <v>1149</v>
      </c>
      <c r="BL66" s="57" t="s">
        <v>1150</v>
      </c>
      <c r="BM66" s="57" t="s">
        <v>1149</v>
      </c>
      <c r="BN66" s="57" t="s">
        <v>1150</v>
      </c>
      <c r="BO66" s="57" t="s">
        <v>1158</v>
      </c>
      <c r="BP66" s="57" t="s">
        <v>1161</v>
      </c>
      <c r="BQ66" s="57" t="s">
        <v>1160</v>
      </c>
      <c r="BR66" s="57" t="s">
        <v>5083</v>
      </c>
      <c r="BS66" s="57" t="s">
        <v>4767</v>
      </c>
      <c r="BT66" s="57" t="s">
        <v>4768</v>
      </c>
      <c r="BU66" s="57" t="s">
        <v>4769</v>
      </c>
      <c r="BX66" s="57" t="s">
        <v>4813</v>
      </c>
    </row>
    <row r="67" spans="61:77">
      <c r="BI67" s="57">
        <v>66</v>
      </c>
      <c r="BJ67" s="57" t="s">
        <v>211</v>
      </c>
      <c r="BK67" s="57" t="s">
        <v>1149</v>
      </c>
      <c r="BL67" s="57" t="s">
        <v>1150</v>
      </c>
      <c r="BM67" s="57" t="s">
        <v>1149</v>
      </c>
      <c r="BN67" s="57" t="s">
        <v>1150</v>
      </c>
      <c r="BO67" s="57" t="s">
        <v>1163</v>
      </c>
      <c r="BP67" s="57" t="s">
        <v>1166</v>
      </c>
      <c r="BQ67" s="57" t="s">
        <v>1165</v>
      </c>
      <c r="BR67" s="57" t="s">
        <v>1152</v>
      </c>
      <c r="BS67" s="57" t="s">
        <v>4767</v>
      </c>
      <c r="BT67" s="57" t="s">
        <v>4768</v>
      </c>
      <c r="BU67" s="57" t="s">
        <v>4769</v>
      </c>
      <c r="BX67" s="57" t="s">
        <v>4806</v>
      </c>
    </row>
    <row r="68" spans="61:77">
      <c r="BI68" s="57">
        <v>67</v>
      </c>
      <c r="BJ68" s="57" t="s">
        <v>211</v>
      </c>
      <c r="BK68" s="57" t="s">
        <v>1149</v>
      </c>
      <c r="BL68" s="57" t="s">
        <v>1150</v>
      </c>
      <c r="BM68" s="57" t="s">
        <v>1149</v>
      </c>
      <c r="BN68" s="57" t="s">
        <v>1150</v>
      </c>
      <c r="BO68" s="57" t="s">
        <v>1168</v>
      </c>
      <c r="BP68" s="57" t="s">
        <v>1171</v>
      </c>
      <c r="BQ68" s="57" t="s">
        <v>1170</v>
      </c>
      <c r="BR68" s="57" t="s">
        <v>1152</v>
      </c>
      <c r="BS68" s="57" t="s">
        <v>4796</v>
      </c>
      <c r="BT68" s="57" t="s">
        <v>4808</v>
      </c>
      <c r="BU68" s="57" t="s">
        <v>4809</v>
      </c>
      <c r="BX68" s="57" t="s">
        <v>4770</v>
      </c>
    </row>
    <row r="69" spans="61:77">
      <c r="BI69" s="57">
        <v>68</v>
      </c>
      <c r="BJ69" s="57" t="s">
        <v>211</v>
      </c>
      <c r="BK69" s="57" t="s">
        <v>1149</v>
      </c>
      <c r="BL69" s="57" t="s">
        <v>1150</v>
      </c>
      <c r="BM69" s="57" t="s">
        <v>1149</v>
      </c>
      <c r="BN69" s="57" t="s">
        <v>1150</v>
      </c>
      <c r="BO69" s="57" t="s">
        <v>1173</v>
      </c>
      <c r="BP69" s="57" t="s">
        <v>1177</v>
      </c>
      <c r="BQ69" s="57" t="s">
        <v>1175</v>
      </c>
      <c r="BR69" s="57" t="s">
        <v>1176</v>
      </c>
      <c r="BS69" s="57" t="s">
        <v>4767</v>
      </c>
      <c r="BT69" s="57" t="s">
        <v>4768</v>
      </c>
      <c r="BU69" s="57" t="s">
        <v>4769</v>
      </c>
      <c r="BX69" s="57" t="s">
        <v>4814</v>
      </c>
    </row>
    <row r="70" spans="61:77">
      <c r="BI70" s="57">
        <v>69</v>
      </c>
      <c r="BJ70" s="57" t="s">
        <v>211</v>
      </c>
      <c r="BK70" s="57" t="s">
        <v>1149</v>
      </c>
      <c r="BL70" s="57" t="s">
        <v>1150</v>
      </c>
      <c r="BM70" s="57" t="s">
        <v>1149</v>
      </c>
      <c r="BN70" s="57" t="s">
        <v>1150</v>
      </c>
      <c r="BO70" s="57" t="s">
        <v>1180</v>
      </c>
      <c r="BP70" s="57" t="s">
        <v>1183</v>
      </c>
      <c r="BQ70" s="57" t="s">
        <v>1182</v>
      </c>
      <c r="BR70" s="57" t="s">
        <v>1152</v>
      </c>
      <c r="BS70" s="57" t="s">
        <v>4767</v>
      </c>
      <c r="BT70" s="57" t="s">
        <v>4768</v>
      </c>
      <c r="BU70" s="57" t="s">
        <v>4769</v>
      </c>
      <c r="BV70" s="57" t="s">
        <v>4815</v>
      </c>
      <c r="BX70" s="57" t="s">
        <v>4815</v>
      </c>
    </row>
    <row r="71" spans="61:77">
      <c r="BI71" s="57">
        <v>70</v>
      </c>
      <c r="BJ71" s="57" t="s">
        <v>211</v>
      </c>
      <c r="BK71" s="57" t="s">
        <v>1149</v>
      </c>
      <c r="BL71" s="57" t="s">
        <v>1150</v>
      </c>
      <c r="BM71" s="57" t="s">
        <v>1149</v>
      </c>
      <c r="BN71" s="57" t="s">
        <v>1150</v>
      </c>
      <c r="BO71" s="57" t="s">
        <v>1185</v>
      </c>
      <c r="BP71" s="57" t="s">
        <v>1188</v>
      </c>
      <c r="BQ71" s="57" t="s">
        <v>1187</v>
      </c>
      <c r="BR71" s="57" t="s">
        <v>1152</v>
      </c>
      <c r="BS71" s="57" t="s">
        <v>4796</v>
      </c>
      <c r="BT71" s="57" t="s">
        <v>4808</v>
      </c>
      <c r="BU71" s="57" t="s">
        <v>4809</v>
      </c>
      <c r="BX71" s="57" t="s">
        <v>4813</v>
      </c>
    </row>
    <row r="72" spans="61:77">
      <c r="BI72" s="57">
        <v>71</v>
      </c>
      <c r="BJ72" s="57" t="s">
        <v>211</v>
      </c>
      <c r="BK72" s="57" t="s">
        <v>1149</v>
      </c>
      <c r="BL72" s="57" t="s">
        <v>1150</v>
      </c>
      <c r="BM72" s="57" t="s">
        <v>1149</v>
      </c>
      <c r="BN72" s="57" t="s">
        <v>1150</v>
      </c>
      <c r="BO72" s="57" t="s">
        <v>1190</v>
      </c>
      <c r="BP72" s="57" t="s">
        <v>1193</v>
      </c>
      <c r="BQ72" s="57" t="s">
        <v>1192</v>
      </c>
      <c r="BR72" s="57" t="s">
        <v>1152</v>
      </c>
      <c r="BS72" s="57" t="s">
        <v>4767</v>
      </c>
      <c r="BT72" s="57" t="s">
        <v>4768</v>
      </c>
      <c r="BU72" s="57" t="s">
        <v>4769</v>
      </c>
      <c r="BV72" s="57" t="s">
        <v>4816</v>
      </c>
      <c r="BX72" s="57" t="s">
        <v>4817</v>
      </c>
    </row>
    <row r="73" spans="61:77">
      <c r="BI73" s="57">
        <v>72</v>
      </c>
      <c r="BJ73" s="57" t="s">
        <v>211</v>
      </c>
      <c r="BK73" s="57" t="s">
        <v>1149</v>
      </c>
      <c r="BL73" s="57" t="s">
        <v>1150</v>
      </c>
      <c r="BM73" s="57" t="s">
        <v>1149</v>
      </c>
      <c r="BN73" s="57" t="s">
        <v>1150</v>
      </c>
      <c r="BO73" s="57" t="s">
        <v>1200</v>
      </c>
      <c r="BP73" s="57" t="s">
        <v>1198</v>
      </c>
      <c r="BQ73" s="57" t="s">
        <v>1197</v>
      </c>
      <c r="BR73" s="57" t="s">
        <v>1202</v>
      </c>
      <c r="BS73" s="57" t="s">
        <v>4767</v>
      </c>
      <c r="BT73" s="57" t="s">
        <v>4768</v>
      </c>
      <c r="BU73" s="57" t="s">
        <v>4769</v>
      </c>
      <c r="BX73" s="57" t="s">
        <v>4772</v>
      </c>
      <c r="BY73" s="57" t="s">
        <v>4818</v>
      </c>
    </row>
    <row r="74" spans="61:77">
      <c r="BI74" s="57">
        <v>73</v>
      </c>
      <c r="BJ74" s="57" t="s">
        <v>211</v>
      </c>
      <c r="BK74" s="57" t="s">
        <v>1149</v>
      </c>
      <c r="BL74" s="57" t="s">
        <v>1150</v>
      </c>
      <c r="BM74" s="57" t="s">
        <v>1149</v>
      </c>
      <c r="BN74" s="57" t="s">
        <v>1150</v>
      </c>
      <c r="BO74" s="57" t="s">
        <v>1195</v>
      </c>
      <c r="BP74" s="57" t="s">
        <v>1198</v>
      </c>
      <c r="BQ74" s="57" t="s">
        <v>1197</v>
      </c>
      <c r="BR74" s="57" t="s">
        <v>1152</v>
      </c>
      <c r="BS74" s="57" t="s">
        <v>4767</v>
      </c>
      <c r="BT74" s="57" t="s">
        <v>4768</v>
      </c>
      <c r="BU74" s="57" t="s">
        <v>4769</v>
      </c>
      <c r="BX74" s="57" t="s">
        <v>4819</v>
      </c>
    </row>
    <row r="75" spans="61:77">
      <c r="BI75" s="57">
        <v>74</v>
      </c>
      <c r="BJ75" s="57" t="s">
        <v>211</v>
      </c>
      <c r="BK75" s="57" t="s">
        <v>1149</v>
      </c>
      <c r="BL75" s="57" t="s">
        <v>1150</v>
      </c>
      <c r="BM75" s="57" t="s">
        <v>1149</v>
      </c>
      <c r="BN75" s="57" t="s">
        <v>1150</v>
      </c>
      <c r="BO75" s="57" t="s">
        <v>1204</v>
      </c>
      <c r="BP75" s="57" t="s">
        <v>1207</v>
      </c>
      <c r="BQ75" s="57" t="s">
        <v>1206</v>
      </c>
      <c r="BR75" s="57" t="s">
        <v>1152</v>
      </c>
      <c r="BS75" s="57" t="s">
        <v>4767</v>
      </c>
      <c r="BT75" s="57" t="s">
        <v>4768</v>
      </c>
      <c r="BU75" s="57" t="s">
        <v>4769</v>
      </c>
      <c r="BX75" s="57" t="s">
        <v>4820</v>
      </c>
    </row>
    <row r="76" spans="61:77">
      <c r="BI76" s="57">
        <v>75</v>
      </c>
      <c r="BJ76" s="57" t="s">
        <v>211</v>
      </c>
      <c r="BK76" s="57" t="s">
        <v>1149</v>
      </c>
      <c r="BL76" s="57" t="s">
        <v>1150</v>
      </c>
      <c r="BM76" s="57" t="s">
        <v>1149</v>
      </c>
      <c r="BN76" s="57" t="s">
        <v>1150</v>
      </c>
      <c r="BO76" s="57" t="s">
        <v>1209</v>
      </c>
      <c r="BP76" s="57" t="s">
        <v>1212</v>
      </c>
      <c r="BQ76" s="57" t="s">
        <v>1211</v>
      </c>
      <c r="BR76" s="57" t="s">
        <v>1176</v>
      </c>
      <c r="BS76" s="57" t="s">
        <v>4767</v>
      </c>
      <c r="BT76" s="57" t="s">
        <v>4768</v>
      </c>
      <c r="BU76" s="57" t="s">
        <v>4769</v>
      </c>
      <c r="BX76" s="57" t="s">
        <v>4772</v>
      </c>
    </row>
    <row r="77" spans="61:77">
      <c r="BI77" s="57">
        <v>76</v>
      </c>
      <c r="BJ77" s="57" t="s">
        <v>211</v>
      </c>
      <c r="BK77" s="57" t="s">
        <v>1216</v>
      </c>
      <c r="BL77" s="57" t="s">
        <v>1217</v>
      </c>
      <c r="BM77" s="57" t="s">
        <v>1216</v>
      </c>
      <c r="BN77" s="57" t="s">
        <v>1217</v>
      </c>
      <c r="BO77" s="57" t="s">
        <v>1214</v>
      </c>
      <c r="BP77" s="57" t="s">
        <v>1220</v>
      </c>
      <c r="BQ77" s="57" t="s">
        <v>1218</v>
      </c>
      <c r="BR77" s="57" t="s">
        <v>1219</v>
      </c>
      <c r="BS77" s="57" t="s">
        <v>4767</v>
      </c>
      <c r="BT77" s="57" t="s">
        <v>4768</v>
      </c>
      <c r="BU77" s="57" t="s">
        <v>4769</v>
      </c>
      <c r="BX77" s="57" t="s">
        <v>4821</v>
      </c>
    </row>
    <row r="78" spans="61:77">
      <c r="BI78" s="57">
        <v>77</v>
      </c>
      <c r="BJ78" s="57" t="s">
        <v>211</v>
      </c>
      <c r="BK78" s="57" t="s">
        <v>1216</v>
      </c>
      <c r="BL78" s="57" t="s">
        <v>1217</v>
      </c>
      <c r="BM78" s="57" t="s">
        <v>1216</v>
      </c>
      <c r="BN78" s="57" t="s">
        <v>1217</v>
      </c>
      <c r="BO78" s="57" t="s">
        <v>1158</v>
      </c>
      <c r="BP78" s="57" t="s">
        <v>1161</v>
      </c>
      <c r="BQ78" s="57" t="s">
        <v>1160</v>
      </c>
      <c r="BR78" s="57" t="s">
        <v>5083</v>
      </c>
      <c r="BS78" s="57" t="s">
        <v>4767</v>
      </c>
      <c r="BT78" s="57" t="s">
        <v>4768</v>
      </c>
      <c r="BU78" s="57" t="s">
        <v>4769</v>
      </c>
      <c r="BX78" s="57" t="s">
        <v>5106</v>
      </c>
    </row>
    <row r="79" spans="61:77">
      <c r="BI79" s="57">
        <v>78</v>
      </c>
      <c r="BJ79" s="57" t="s">
        <v>211</v>
      </c>
      <c r="BK79" s="57" t="s">
        <v>1216</v>
      </c>
      <c r="BL79" s="57" t="s">
        <v>1217</v>
      </c>
      <c r="BM79" s="57" t="s">
        <v>1216</v>
      </c>
      <c r="BN79" s="57" t="s">
        <v>1217</v>
      </c>
      <c r="BO79" s="57" t="s">
        <v>1224</v>
      </c>
      <c r="BP79" s="57" t="s">
        <v>1227</v>
      </c>
      <c r="BQ79" s="57" t="s">
        <v>1226</v>
      </c>
      <c r="BR79" s="57" t="s">
        <v>1219</v>
      </c>
      <c r="BS79" s="57" t="s">
        <v>4767</v>
      </c>
      <c r="BT79" s="57" t="s">
        <v>4768</v>
      </c>
      <c r="BU79" s="57" t="s">
        <v>4769</v>
      </c>
      <c r="BX79" s="57" t="s">
        <v>4822</v>
      </c>
    </row>
    <row r="80" spans="61:77">
      <c r="BI80" s="57">
        <v>79</v>
      </c>
      <c r="BJ80" s="57" t="s">
        <v>211</v>
      </c>
      <c r="BK80" s="57" t="s">
        <v>1216</v>
      </c>
      <c r="BL80" s="57" t="s">
        <v>1217</v>
      </c>
      <c r="BM80" s="57" t="s">
        <v>1216</v>
      </c>
      <c r="BN80" s="57" t="s">
        <v>1217</v>
      </c>
      <c r="BO80" s="57" t="s">
        <v>1229</v>
      </c>
      <c r="BP80" s="57" t="s">
        <v>1232</v>
      </c>
      <c r="BQ80" s="57" t="s">
        <v>1231</v>
      </c>
      <c r="BR80" s="57" t="s">
        <v>1219</v>
      </c>
      <c r="BS80" s="57" t="s">
        <v>4767</v>
      </c>
      <c r="BT80" s="57" t="s">
        <v>4768</v>
      </c>
      <c r="BU80" s="57" t="s">
        <v>4769</v>
      </c>
      <c r="BX80" s="57" t="s">
        <v>4770</v>
      </c>
    </row>
    <row r="81" spans="61:76">
      <c r="BI81" s="57">
        <v>80</v>
      </c>
      <c r="BJ81" s="57" t="s">
        <v>211</v>
      </c>
      <c r="BK81" s="57" t="s">
        <v>1216</v>
      </c>
      <c r="BL81" s="57" t="s">
        <v>1217</v>
      </c>
      <c r="BM81" s="57" t="s">
        <v>1216</v>
      </c>
      <c r="BN81" s="57" t="s">
        <v>1217</v>
      </c>
      <c r="BO81" s="57" t="s">
        <v>1234</v>
      </c>
      <c r="BP81" s="57" t="s">
        <v>1237</v>
      </c>
      <c r="BQ81" s="57" t="s">
        <v>1236</v>
      </c>
      <c r="BR81" s="57" t="s">
        <v>1219</v>
      </c>
      <c r="BS81" s="57" t="s">
        <v>4767</v>
      </c>
      <c r="BT81" s="57" t="s">
        <v>4768</v>
      </c>
      <c r="BU81" s="57" t="s">
        <v>4769</v>
      </c>
      <c r="BX81" s="57" t="s">
        <v>4823</v>
      </c>
    </row>
    <row r="82" spans="61:76">
      <c r="BI82" s="57">
        <v>81</v>
      </c>
      <c r="BJ82" s="57" t="s">
        <v>211</v>
      </c>
      <c r="BK82" s="57" t="s">
        <v>1216</v>
      </c>
      <c r="BL82" s="57" t="s">
        <v>1217</v>
      </c>
      <c r="BM82" s="57" t="s">
        <v>1216</v>
      </c>
      <c r="BN82" s="57" t="s">
        <v>1217</v>
      </c>
      <c r="BO82" s="57" t="s">
        <v>1239</v>
      </c>
      <c r="BP82" s="57" t="s">
        <v>1242</v>
      </c>
      <c r="BQ82" s="57" t="s">
        <v>1241</v>
      </c>
      <c r="BR82" s="57" t="s">
        <v>1219</v>
      </c>
      <c r="BS82" s="57" t="s">
        <v>4767</v>
      </c>
      <c r="BT82" s="57" t="s">
        <v>4768</v>
      </c>
      <c r="BU82" s="57" t="s">
        <v>4769</v>
      </c>
      <c r="BV82" s="57" t="s">
        <v>4824</v>
      </c>
      <c r="BX82" s="57" t="s">
        <v>4824</v>
      </c>
    </row>
    <row r="83" spans="61:76">
      <c r="BI83" s="57">
        <v>82</v>
      </c>
      <c r="BJ83" s="57" t="s">
        <v>211</v>
      </c>
      <c r="BK83" s="57" t="s">
        <v>1246</v>
      </c>
      <c r="BL83" s="57" t="s">
        <v>1247</v>
      </c>
      <c r="BM83" s="57" t="s">
        <v>1246</v>
      </c>
      <c r="BN83" s="57" t="s">
        <v>1247</v>
      </c>
      <c r="BO83" s="57" t="s">
        <v>1244</v>
      </c>
      <c r="BP83" s="57" t="s">
        <v>1249</v>
      </c>
      <c r="BQ83" s="57" t="s">
        <v>1248</v>
      </c>
      <c r="BR83" s="57" t="s">
        <v>1176</v>
      </c>
      <c r="BS83" s="57" t="s">
        <v>4767</v>
      </c>
      <c r="BT83" s="57" t="s">
        <v>4768</v>
      </c>
      <c r="BU83" s="57" t="s">
        <v>4769</v>
      </c>
      <c r="BX83" s="57" t="s">
        <v>4825</v>
      </c>
    </row>
    <row r="84" spans="61:76">
      <c r="BI84" s="57">
        <v>83</v>
      </c>
      <c r="BJ84" s="57" t="s">
        <v>211</v>
      </c>
      <c r="BK84" s="57" t="s">
        <v>1246</v>
      </c>
      <c r="BL84" s="57" t="s">
        <v>1247</v>
      </c>
      <c r="BM84" s="57" t="s">
        <v>1246</v>
      </c>
      <c r="BN84" s="57" t="s">
        <v>1247</v>
      </c>
      <c r="BO84" s="57" t="s">
        <v>1252</v>
      </c>
      <c r="BP84" s="57" t="s">
        <v>1256</v>
      </c>
      <c r="BQ84" s="57" t="s">
        <v>1254</v>
      </c>
      <c r="BR84" s="57" t="s">
        <v>1255</v>
      </c>
      <c r="BS84" s="57" t="s">
        <v>4767</v>
      </c>
      <c r="BT84" s="57" t="s">
        <v>4768</v>
      </c>
      <c r="BU84" s="57" t="s">
        <v>4769</v>
      </c>
      <c r="BX84" s="57" t="s">
        <v>4770</v>
      </c>
    </row>
    <row r="85" spans="61:76">
      <c r="BI85" s="57">
        <v>84</v>
      </c>
      <c r="BJ85" s="57" t="s">
        <v>211</v>
      </c>
      <c r="BK85" s="57" t="s">
        <v>1246</v>
      </c>
      <c r="BL85" s="57" t="s">
        <v>1247</v>
      </c>
      <c r="BM85" s="57" t="s">
        <v>1246</v>
      </c>
      <c r="BN85" s="57" t="s">
        <v>1247</v>
      </c>
      <c r="BO85" s="57" t="s">
        <v>1259</v>
      </c>
      <c r="BP85" s="57" t="s">
        <v>1263</v>
      </c>
      <c r="BQ85" s="57" t="s">
        <v>1261</v>
      </c>
      <c r="BR85" s="57" t="s">
        <v>1262</v>
      </c>
      <c r="BS85" s="57" t="s">
        <v>4767</v>
      </c>
      <c r="BT85" s="57" t="s">
        <v>4768</v>
      </c>
      <c r="BU85" s="57" t="s">
        <v>4769</v>
      </c>
      <c r="BV85" s="57" t="s">
        <v>4826</v>
      </c>
      <c r="BX85" s="57" t="s">
        <v>4821</v>
      </c>
    </row>
    <row r="86" spans="61:76">
      <c r="BI86" s="57">
        <v>85</v>
      </c>
      <c r="BJ86" s="57" t="s">
        <v>211</v>
      </c>
      <c r="BK86" s="57" t="s">
        <v>1246</v>
      </c>
      <c r="BL86" s="57" t="s">
        <v>1247</v>
      </c>
      <c r="BM86" s="57" t="s">
        <v>1246</v>
      </c>
      <c r="BN86" s="57" t="s">
        <v>1247</v>
      </c>
      <c r="BO86" s="57" t="s">
        <v>1266</v>
      </c>
      <c r="BP86" s="57" t="s">
        <v>1270</v>
      </c>
      <c r="BQ86" s="57" t="s">
        <v>1268</v>
      </c>
      <c r="BR86" s="57" t="s">
        <v>1269</v>
      </c>
      <c r="BS86" s="57" t="s">
        <v>4767</v>
      </c>
      <c r="BT86" s="57" t="s">
        <v>4768</v>
      </c>
      <c r="BU86" s="57" t="s">
        <v>4769</v>
      </c>
      <c r="BX86" s="57" t="s">
        <v>4770</v>
      </c>
    </row>
    <row r="87" spans="61:76">
      <c r="BI87" s="57">
        <v>86</v>
      </c>
      <c r="BJ87" s="57" t="s">
        <v>211</v>
      </c>
      <c r="BK87" s="57" t="s">
        <v>1246</v>
      </c>
      <c r="BL87" s="57" t="s">
        <v>1247</v>
      </c>
      <c r="BM87" s="57" t="s">
        <v>1246</v>
      </c>
      <c r="BN87" s="57" t="s">
        <v>1247</v>
      </c>
      <c r="BO87" s="57" t="s">
        <v>1273</v>
      </c>
      <c r="BP87" s="57" t="s">
        <v>1277</v>
      </c>
      <c r="BQ87" s="57" t="s">
        <v>1275</v>
      </c>
      <c r="BR87" s="57" t="s">
        <v>1276</v>
      </c>
      <c r="BS87" s="57" t="s">
        <v>4767</v>
      </c>
      <c r="BT87" s="57" t="s">
        <v>4768</v>
      </c>
      <c r="BU87" s="57" t="s">
        <v>4769</v>
      </c>
      <c r="BX87" s="57" t="s">
        <v>4821</v>
      </c>
    </row>
    <row r="88" spans="61:76">
      <c r="BI88" s="57">
        <v>87</v>
      </c>
      <c r="BJ88" s="57" t="s">
        <v>211</v>
      </c>
      <c r="BK88" s="57" t="s">
        <v>1246</v>
      </c>
      <c r="BL88" s="57" t="s">
        <v>1247</v>
      </c>
      <c r="BM88" s="57" t="s">
        <v>1246</v>
      </c>
      <c r="BN88" s="57" t="s">
        <v>1247</v>
      </c>
      <c r="BO88" s="57" t="s">
        <v>1280</v>
      </c>
      <c r="BP88" s="57" t="s">
        <v>1284</v>
      </c>
      <c r="BQ88" s="57" t="s">
        <v>1282</v>
      </c>
      <c r="BR88" s="57" t="s">
        <v>1283</v>
      </c>
      <c r="BS88" s="57" t="s">
        <v>4767</v>
      </c>
      <c r="BT88" s="57" t="s">
        <v>4768</v>
      </c>
      <c r="BU88" s="57" t="s">
        <v>4769</v>
      </c>
      <c r="BX88" s="57" t="s">
        <v>4827</v>
      </c>
    </row>
    <row r="89" spans="61:76">
      <c r="BI89" s="57">
        <v>88</v>
      </c>
      <c r="BJ89" s="57" t="s">
        <v>211</v>
      </c>
      <c r="BK89" s="57" t="s">
        <v>1246</v>
      </c>
      <c r="BL89" s="57" t="s">
        <v>1247</v>
      </c>
      <c r="BM89" s="57" t="s">
        <v>1246</v>
      </c>
      <c r="BN89" s="57" t="s">
        <v>1247</v>
      </c>
      <c r="BO89" s="57" t="s">
        <v>1287</v>
      </c>
      <c r="BP89" s="57" t="s">
        <v>1290</v>
      </c>
      <c r="BQ89" s="57" t="s">
        <v>1289</v>
      </c>
      <c r="BR89" s="57" t="s">
        <v>1269</v>
      </c>
      <c r="BS89" s="57" t="s">
        <v>4767</v>
      </c>
      <c r="BT89" s="57" t="s">
        <v>4768</v>
      </c>
      <c r="BU89" s="57" t="s">
        <v>4769</v>
      </c>
      <c r="BX89" s="57" t="s">
        <v>4770</v>
      </c>
    </row>
    <row r="90" spans="61:76">
      <c r="BI90" s="57">
        <v>89</v>
      </c>
      <c r="BJ90" s="57" t="s">
        <v>211</v>
      </c>
      <c r="BK90" s="57" t="s">
        <v>1246</v>
      </c>
      <c r="BL90" s="57" t="s">
        <v>1247</v>
      </c>
      <c r="BM90" s="57" t="s">
        <v>1246</v>
      </c>
      <c r="BN90" s="57" t="s">
        <v>1247</v>
      </c>
      <c r="BO90" s="57" t="s">
        <v>1292</v>
      </c>
      <c r="BP90" s="57" t="s">
        <v>1296</v>
      </c>
      <c r="BQ90" s="57" t="s">
        <v>1294</v>
      </c>
      <c r="BR90" s="57" t="s">
        <v>1295</v>
      </c>
      <c r="BS90" s="57" t="s">
        <v>4796</v>
      </c>
      <c r="BT90" s="57" t="s">
        <v>4828</v>
      </c>
      <c r="BU90" s="57" t="s">
        <v>4829</v>
      </c>
      <c r="BV90" s="57" t="s">
        <v>4830</v>
      </c>
      <c r="BX90" s="57" t="s">
        <v>4830</v>
      </c>
    </row>
    <row r="91" spans="61:76">
      <c r="BI91" s="57">
        <v>90</v>
      </c>
      <c r="BJ91" s="57" t="s">
        <v>211</v>
      </c>
      <c r="BK91" s="57" t="s">
        <v>1246</v>
      </c>
      <c r="BL91" s="57" t="s">
        <v>1247</v>
      </c>
      <c r="BM91" s="57" t="s">
        <v>1246</v>
      </c>
      <c r="BN91" s="57" t="s">
        <v>1247</v>
      </c>
      <c r="BO91" s="57" t="s">
        <v>1292</v>
      </c>
      <c r="BP91" s="57" t="s">
        <v>1296</v>
      </c>
      <c r="BQ91" s="57" t="s">
        <v>1294</v>
      </c>
      <c r="BR91" s="57" t="s">
        <v>1295</v>
      </c>
      <c r="BS91" s="57" t="s">
        <v>4795</v>
      </c>
      <c r="BT91" s="57" t="s">
        <v>4828</v>
      </c>
      <c r="BU91" s="57" t="s">
        <v>4829</v>
      </c>
      <c r="BV91" s="57" t="s">
        <v>4830</v>
      </c>
      <c r="BX91" s="57" t="s">
        <v>4830</v>
      </c>
    </row>
    <row r="92" spans="61:76">
      <c r="BI92" s="57">
        <v>91</v>
      </c>
      <c r="BJ92" s="57" t="s">
        <v>211</v>
      </c>
      <c r="BK92" s="57" t="s">
        <v>1246</v>
      </c>
      <c r="BL92" s="57" t="s">
        <v>1247</v>
      </c>
      <c r="BM92" s="57" t="s">
        <v>1246</v>
      </c>
      <c r="BN92" s="57" t="s">
        <v>1247</v>
      </c>
      <c r="BO92" s="57" t="s">
        <v>1292</v>
      </c>
      <c r="BP92" s="57" t="s">
        <v>1296</v>
      </c>
      <c r="BQ92" s="57" t="s">
        <v>1294</v>
      </c>
      <c r="BR92" s="57" t="s">
        <v>1295</v>
      </c>
      <c r="BS92" s="57" t="s">
        <v>4789</v>
      </c>
      <c r="BT92" s="57" t="s">
        <v>4828</v>
      </c>
      <c r="BU92" s="57" t="s">
        <v>4829</v>
      </c>
      <c r="BV92" s="57" t="s">
        <v>4830</v>
      </c>
      <c r="BX92" s="57" t="s">
        <v>4830</v>
      </c>
    </row>
    <row r="93" spans="61:76">
      <c r="BI93" s="57">
        <v>92</v>
      </c>
      <c r="BJ93" s="57" t="s">
        <v>211</v>
      </c>
      <c r="BK93" s="57" t="s">
        <v>1246</v>
      </c>
      <c r="BL93" s="57" t="s">
        <v>1247</v>
      </c>
      <c r="BM93" s="57" t="s">
        <v>1246</v>
      </c>
      <c r="BN93" s="57" t="s">
        <v>1247</v>
      </c>
      <c r="BO93" s="57" t="s">
        <v>1301</v>
      </c>
      <c r="BP93" s="57" t="s">
        <v>1304</v>
      </c>
      <c r="BQ93" s="57" t="s">
        <v>1303</v>
      </c>
      <c r="BR93" s="57" t="s">
        <v>1255</v>
      </c>
      <c r="BS93" s="57" t="s">
        <v>4767</v>
      </c>
      <c r="BT93" s="57" t="s">
        <v>4768</v>
      </c>
      <c r="BU93" s="57" t="s">
        <v>4769</v>
      </c>
      <c r="BX93" s="57" t="s">
        <v>4770</v>
      </c>
    </row>
    <row r="94" spans="61:76">
      <c r="BI94" s="57">
        <v>93</v>
      </c>
      <c r="BJ94" s="57" t="s">
        <v>211</v>
      </c>
      <c r="BK94" s="57" t="s">
        <v>1246</v>
      </c>
      <c r="BL94" s="57" t="s">
        <v>1247</v>
      </c>
      <c r="BM94" s="57" t="s">
        <v>1246</v>
      </c>
      <c r="BN94" s="57" t="s">
        <v>1247</v>
      </c>
      <c r="BO94" s="57" t="s">
        <v>1306</v>
      </c>
      <c r="BP94" s="57" t="s">
        <v>1308</v>
      </c>
      <c r="BQ94" s="57" t="s">
        <v>1307</v>
      </c>
      <c r="BR94" s="57" t="s">
        <v>1269</v>
      </c>
      <c r="BS94" s="57" t="s">
        <v>4767</v>
      </c>
      <c r="BT94" s="57" t="s">
        <v>4768</v>
      </c>
      <c r="BU94" s="57" t="s">
        <v>4769</v>
      </c>
      <c r="BX94" s="57" t="s">
        <v>4831</v>
      </c>
    </row>
    <row r="95" spans="61:76">
      <c r="BI95" s="57">
        <v>94</v>
      </c>
      <c r="BJ95" s="57" t="s">
        <v>211</v>
      </c>
      <c r="BK95" s="57" t="s">
        <v>1246</v>
      </c>
      <c r="BL95" s="57" t="s">
        <v>1247</v>
      </c>
      <c r="BM95" s="57" t="s">
        <v>1246</v>
      </c>
      <c r="BN95" s="57" t="s">
        <v>1247</v>
      </c>
      <c r="BO95" s="57" t="s">
        <v>1310</v>
      </c>
      <c r="BP95" s="57" t="s">
        <v>1313</v>
      </c>
      <c r="BQ95" s="57" t="s">
        <v>1312</v>
      </c>
      <c r="BR95" s="57" t="s">
        <v>1283</v>
      </c>
      <c r="BS95" s="57" t="s">
        <v>4767</v>
      </c>
      <c r="BT95" s="57" t="s">
        <v>4768</v>
      </c>
      <c r="BU95" s="57" t="s">
        <v>4769</v>
      </c>
      <c r="BX95" s="57" t="s">
        <v>4832</v>
      </c>
    </row>
    <row r="96" spans="61:76">
      <c r="BI96" s="57">
        <v>95</v>
      </c>
      <c r="BJ96" s="57" t="s">
        <v>211</v>
      </c>
      <c r="BK96" s="57" t="s">
        <v>1246</v>
      </c>
      <c r="BL96" s="57" t="s">
        <v>1247</v>
      </c>
      <c r="BM96" s="57" t="s">
        <v>1246</v>
      </c>
      <c r="BN96" s="57" t="s">
        <v>1247</v>
      </c>
      <c r="BO96" s="57" t="s">
        <v>1315</v>
      </c>
      <c r="BP96" s="57" t="s">
        <v>1319</v>
      </c>
      <c r="BQ96" s="57" t="s">
        <v>1317</v>
      </c>
      <c r="BR96" s="57" t="s">
        <v>1318</v>
      </c>
      <c r="BS96" s="57" t="s">
        <v>4767</v>
      </c>
      <c r="BT96" s="57" t="s">
        <v>4768</v>
      </c>
      <c r="BU96" s="57" t="s">
        <v>4769</v>
      </c>
      <c r="BX96" s="57" t="s">
        <v>4825</v>
      </c>
    </row>
    <row r="97" spans="61:76">
      <c r="BI97" s="57">
        <v>96</v>
      </c>
      <c r="BJ97" s="57" t="s">
        <v>211</v>
      </c>
      <c r="BK97" s="57" t="s">
        <v>1246</v>
      </c>
      <c r="BL97" s="57" t="s">
        <v>1247</v>
      </c>
      <c r="BM97" s="57" t="s">
        <v>1246</v>
      </c>
      <c r="BN97" s="57" t="s">
        <v>1247</v>
      </c>
      <c r="BO97" s="57" t="s">
        <v>1322</v>
      </c>
      <c r="BP97" s="57" t="s">
        <v>1325</v>
      </c>
      <c r="BQ97" s="57" t="s">
        <v>1324</v>
      </c>
      <c r="BR97" s="57" t="s">
        <v>1283</v>
      </c>
      <c r="BS97" s="57" t="s">
        <v>4767</v>
      </c>
      <c r="BT97" s="57" t="s">
        <v>4768</v>
      </c>
      <c r="BU97" s="57" t="s">
        <v>4769</v>
      </c>
      <c r="BX97" s="57" t="s">
        <v>4825</v>
      </c>
    </row>
    <row r="98" spans="61:76">
      <c r="BI98" s="57">
        <v>97</v>
      </c>
      <c r="BJ98" s="57" t="s">
        <v>211</v>
      </c>
      <c r="BK98" s="57" t="s">
        <v>1246</v>
      </c>
      <c r="BL98" s="57" t="s">
        <v>1247</v>
      </c>
      <c r="BM98" s="57" t="s">
        <v>1246</v>
      </c>
      <c r="BN98" s="57" t="s">
        <v>1247</v>
      </c>
      <c r="BO98" s="57" t="s">
        <v>1327</v>
      </c>
      <c r="BP98" s="57" t="s">
        <v>1330</v>
      </c>
      <c r="BQ98" s="57" t="s">
        <v>1329</v>
      </c>
      <c r="BR98" s="57" t="s">
        <v>1269</v>
      </c>
      <c r="BS98" s="57" t="s">
        <v>4767</v>
      </c>
      <c r="BT98" s="57" t="s">
        <v>4768</v>
      </c>
      <c r="BU98" s="57" t="s">
        <v>4769</v>
      </c>
      <c r="BX98" s="57" t="s">
        <v>4770</v>
      </c>
    </row>
    <row r="99" spans="61:76">
      <c r="BI99" s="57">
        <v>98</v>
      </c>
      <c r="BJ99" s="57" t="s">
        <v>211</v>
      </c>
      <c r="BK99" s="57" t="s">
        <v>1246</v>
      </c>
      <c r="BL99" s="57" t="s">
        <v>1247</v>
      </c>
      <c r="BM99" s="57" t="s">
        <v>1246</v>
      </c>
      <c r="BN99" s="57" t="s">
        <v>1247</v>
      </c>
      <c r="BO99" s="57" t="s">
        <v>1332</v>
      </c>
      <c r="BP99" s="57" t="s">
        <v>1335</v>
      </c>
      <c r="BQ99" s="57" t="s">
        <v>1334</v>
      </c>
      <c r="BR99" s="57" t="s">
        <v>1283</v>
      </c>
      <c r="BS99" s="57" t="s">
        <v>4767</v>
      </c>
      <c r="BT99" s="57" t="s">
        <v>4768</v>
      </c>
      <c r="BU99" s="57" t="s">
        <v>4769</v>
      </c>
      <c r="BX99" s="57" t="s">
        <v>4770</v>
      </c>
    </row>
    <row r="100" spans="61:76">
      <c r="BI100" s="57">
        <v>99</v>
      </c>
      <c r="BJ100" s="57" t="s">
        <v>211</v>
      </c>
      <c r="BK100" s="57" t="s">
        <v>1246</v>
      </c>
      <c r="BL100" s="57" t="s">
        <v>1247</v>
      </c>
      <c r="BM100" s="57" t="s">
        <v>1246</v>
      </c>
      <c r="BN100" s="57" t="s">
        <v>1247</v>
      </c>
      <c r="BO100" s="57" t="s">
        <v>1337</v>
      </c>
      <c r="BP100" s="57" t="s">
        <v>1340</v>
      </c>
      <c r="BQ100" s="57" t="s">
        <v>1339</v>
      </c>
      <c r="BR100" s="57" t="s">
        <v>1269</v>
      </c>
      <c r="BS100" s="57" t="s">
        <v>4767</v>
      </c>
      <c r="BT100" s="57" t="s">
        <v>4768</v>
      </c>
      <c r="BU100" s="57" t="s">
        <v>4769</v>
      </c>
      <c r="BX100" s="57" t="s">
        <v>4770</v>
      </c>
    </row>
    <row r="101" spans="61:76">
      <c r="BI101" s="57">
        <v>100</v>
      </c>
      <c r="BJ101" s="57" t="s">
        <v>211</v>
      </c>
      <c r="BK101" s="57" t="s">
        <v>1246</v>
      </c>
      <c r="BL101" s="57" t="s">
        <v>1247</v>
      </c>
      <c r="BM101" s="57" t="s">
        <v>1246</v>
      </c>
      <c r="BN101" s="57" t="s">
        <v>1247</v>
      </c>
      <c r="BO101" s="57" t="s">
        <v>1342</v>
      </c>
      <c r="BP101" s="57" t="s">
        <v>1346</v>
      </c>
      <c r="BQ101" s="57" t="s">
        <v>1344</v>
      </c>
      <c r="BR101" s="57" t="s">
        <v>1345</v>
      </c>
      <c r="BS101" s="57" t="s">
        <v>4767</v>
      </c>
      <c r="BT101" s="57" t="s">
        <v>4768</v>
      </c>
      <c r="BU101" s="57" t="s">
        <v>4769</v>
      </c>
      <c r="BX101" s="57" t="s">
        <v>4833</v>
      </c>
    </row>
    <row r="102" spans="61:76">
      <c r="BI102" s="57">
        <v>101</v>
      </c>
      <c r="BJ102" s="57" t="s">
        <v>211</v>
      </c>
      <c r="BK102" s="57" t="s">
        <v>1246</v>
      </c>
      <c r="BL102" s="57" t="s">
        <v>1247</v>
      </c>
      <c r="BM102" s="57" t="s">
        <v>1246</v>
      </c>
      <c r="BN102" s="57" t="s">
        <v>1247</v>
      </c>
      <c r="BO102" s="57" t="s">
        <v>1349</v>
      </c>
      <c r="BP102" s="57" t="s">
        <v>1353</v>
      </c>
      <c r="BQ102" s="57" t="s">
        <v>1351</v>
      </c>
      <c r="BR102" s="57" t="s">
        <v>1352</v>
      </c>
      <c r="BS102" s="57" t="s">
        <v>4767</v>
      </c>
      <c r="BT102" s="57" t="s">
        <v>4768</v>
      </c>
      <c r="BU102" s="57" t="s">
        <v>4769</v>
      </c>
      <c r="BX102" s="57" t="s">
        <v>4834</v>
      </c>
    </row>
    <row r="103" spans="61:76">
      <c r="BI103" s="57">
        <v>102</v>
      </c>
      <c r="BJ103" s="57" t="s">
        <v>211</v>
      </c>
      <c r="BK103" s="57" t="s">
        <v>1246</v>
      </c>
      <c r="BL103" s="57" t="s">
        <v>1247</v>
      </c>
      <c r="BM103" s="57" t="s">
        <v>1246</v>
      </c>
      <c r="BN103" s="57" t="s">
        <v>1247</v>
      </c>
      <c r="BO103" s="57" t="s">
        <v>1356</v>
      </c>
      <c r="BP103" s="57" t="s">
        <v>1359</v>
      </c>
      <c r="BQ103" s="57" t="s">
        <v>1358</v>
      </c>
      <c r="BR103" s="57" t="s">
        <v>1318</v>
      </c>
      <c r="BS103" s="57" t="s">
        <v>4796</v>
      </c>
      <c r="BT103" s="57" t="s">
        <v>4808</v>
      </c>
      <c r="BU103" s="57" t="s">
        <v>4809</v>
      </c>
      <c r="BX103" s="57" t="s">
        <v>4823</v>
      </c>
    </row>
    <row r="104" spans="61:76">
      <c r="BI104" s="57">
        <v>103</v>
      </c>
      <c r="BJ104" s="57" t="s">
        <v>211</v>
      </c>
      <c r="BK104" s="57" t="s">
        <v>1246</v>
      </c>
      <c r="BL104" s="57" t="s">
        <v>1247</v>
      </c>
      <c r="BM104" s="57" t="s">
        <v>1246</v>
      </c>
      <c r="BN104" s="57" t="s">
        <v>1247</v>
      </c>
      <c r="BO104" s="57" t="s">
        <v>791</v>
      </c>
      <c r="BP104" s="57" t="s">
        <v>795</v>
      </c>
      <c r="BQ104" s="57" t="s">
        <v>793</v>
      </c>
      <c r="BR104" s="57" t="s">
        <v>794</v>
      </c>
      <c r="BS104" s="57" t="s">
        <v>4767</v>
      </c>
      <c r="BT104" s="57" t="s">
        <v>4768</v>
      </c>
      <c r="BU104" s="57" t="s">
        <v>4769</v>
      </c>
      <c r="BV104" s="57" t="s">
        <v>4777</v>
      </c>
      <c r="BX104" s="57" t="s">
        <v>4777</v>
      </c>
    </row>
    <row r="105" spans="61:76">
      <c r="BI105" s="57">
        <v>104</v>
      </c>
      <c r="BJ105" s="57" t="s">
        <v>211</v>
      </c>
      <c r="BK105" s="57" t="s">
        <v>1246</v>
      </c>
      <c r="BL105" s="57" t="s">
        <v>1247</v>
      </c>
      <c r="BM105" s="57" t="s">
        <v>1246</v>
      </c>
      <c r="BN105" s="57" t="s">
        <v>1247</v>
      </c>
      <c r="BO105" s="57" t="s">
        <v>1362</v>
      </c>
      <c r="BP105" s="57" t="s">
        <v>1365</v>
      </c>
      <c r="BQ105" s="57" t="s">
        <v>1364</v>
      </c>
      <c r="BR105" s="57" t="s">
        <v>1255</v>
      </c>
      <c r="BS105" s="57" t="s">
        <v>4767</v>
      </c>
      <c r="BT105" s="57" t="s">
        <v>4768</v>
      </c>
      <c r="BU105" s="57" t="s">
        <v>4769</v>
      </c>
      <c r="BX105" s="57" t="s">
        <v>4835</v>
      </c>
    </row>
    <row r="106" spans="61:76">
      <c r="BI106" s="57">
        <v>105</v>
      </c>
      <c r="BJ106" s="57" t="s">
        <v>211</v>
      </c>
      <c r="BK106" s="57" t="s">
        <v>1246</v>
      </c>
      <c r="BL106" s="57" t="s">
        <v>1247</v>
      </c>
      <c r="BM106" s="57" t="s">
        <v>1246</v>
      </c>
      <c r="BN106" s="57" t="s">
        <v>1247</v>
      </c>
      <c r="BO106" s="57" t="s">
        <v>2996</v>
      </c>
      <c r="BP106" s="57" t="s">
        <v>3001</v>
      </c>
      <c r="BQ106" s="57" t="s">
        <v>3000</v>
      </c>
      <c r="BR106" s="57" t="s">
        <v>738</v>
      </c>
      <c r="BS106" s="57" t="s">
        <v>4767</v>
      </c>
      <c r="BT106" s="57" t="s">
        <v>4768</v>
      </c>
      <c r="BU106" s="57" t="s">
        <v>4769</v>
      </c>
      <c r="BX106" s="57" t="s">
        <v>4770</v>
      </c>
    </row>
    <row r="107" spans="61:76">
      <c r="BI107" s="57">
        <v>106</v>
      </c>
      <c r="BJ107" s="57" t="s">
        <v>211</v>
      </c>
      <c r="BK107" s="57" t="s">
        <v>1246</v>
      </c>
      <c r="BL107" s="57" t="s">
        <v>1247</v>
      </c>
      <c r="BM107" s="57" t="s">
        <v>1246</v>
      </c>
      <c r="BN107" s="57" t="s">
        <v>1247</v>
      </c>
      <c r="BO107" s="57" t="s">
        <v>1367</v>
      </c>
      <c r="BP107" s="57" t="s">
        <v>1371</v>
      </c>
      <c r="BQ107" s="57" t="s">
        <v>1369</v>
      </c>
      <c r="BR107" s="57" t="s">
        <v>1370</v>
      </c>
      <c r="BS107" s="57" t="s">
        <v>4767</v>
      </c>
      <c r="BT107" s="57" t="s">
        <v>4768</v>
      </c>
      <c r="BU107" s="57" t="s">
        <v>4769</v>
      </c>
      <c r="BX107" s="57" t="s">
        <v>4836</v>
      </c>
    </row>
    <row r="108" spans="61:76">
      <c r="BI108" s="57">
        <v>107</v>
      </c>
      <c r="BJ108" s="57" t="s">
        <v>211</v>
      </c>
      <c r="BK108" s="57" t="s">
        <v>1246</v>
      </c>
      <c r="BL108" s="57" t="s">
        <v>1247</v>
      </c>
      <c r="BM108" s="57" t="s">
        <v>1246</v>
      </c>
      <c r="BN108" s="57" t="s">
        <v>1247</v>
      </c>
      <c r="BO108" s="57" t="s">
        <v>1374</v>
      </c>
      <c r="BP108" s="57" t="s">
        <v>1377</v>
      </c>
      <c r="BQ108" s="57" t="s">
        <v>1376</v>
      </c>
      <c r="BR108" s="57" t="s">
        <v>1283</v>
      </c>
      <c r="BS108" s="57" t="s">
        <v>4767</v>
      </c>
      <c r="BT108" s="57" t="s">
        <v>4768</v>
      </c>
      <c r="BU108" s="57" t="s">
        <v>4769</v>
      </c>
      <c r="BX108" s="57" t="s">
        <v>4770</v>
      </c>
    </row>
    <row r="109" spans="61:76">
      <c r="BI109" s="57">
        <v>108</v>
      </c>
      <c r="BJ109" s="57" t="s">
        <v>211</v>
      </c>
      <c r="BK109" s="57" t="s">
        <v>1246</v>
      </c>
      <c r="BL109" s="57" t="s">
        <v>1247</v>
      </c>
      <c r="BM109" s="57" t="s">
        <v>1246</v>
      </c>
      <c r="BN109" s="57" t="s">
        <v>1247</v>
      </c>
      <c r="BO109" s="57" t="s">
        <v>1379</v>
      </c>
      <c r="BP109" s="57" t="s">
        <v>1382</v>
      </c>
      <c r="BQ109" s="57" t="s">
        <v>1381</v>
      </c>
      <c r="BR109" s="57" t="s">
        <v>1283</v>
      </c>
      <c r="BS109" s="57" t="s">
        <v>4767</v>
      </c>
      <c r="BT109" s="57" t="s">
        <v>4768</v>
      </c>
      <c r="BU109" s="57" t="s">
        <v>4769</v>
      </c>
      <c r="BX109" s="57" t="s">
        <v>4837</v>
      </c>
    </row>
    <row r="110" spans="61:76">
      <c r="BI110" s="57">
        <v>109</v>
      </c>
      <c r="BJ110" s="57" t="s">
        <v>211</v>
      </c>
      <c r="BK110" s="57" t="s">
        <v>1246</v>
      </c>
      <c r="BL110" s="57" t="s">
        <v>1247</v>
      </c>
      <c r="BM110" s="57" t="s">
        <v>1246</v>
      </c>
      <c r="BN110" s="57" t="s">
        <v>1247</v>
      </c>
      <c r="BO110" s="57" t="s">
        <v>1384</v>
      </c>
      <c r="BP110" s="57" t="s">
        <v>1388</v>
      </c>
      <c r="BQ110" s="57" t="s">
        <v>1386</v>
      </c>
      <c r="BR110" s="57" t="s">
        <v>1387</v>
      </c>
      <c r="BS110" s="57" t="s">
        <v>4767</v>
      </c>
      <c r="BT110" s="57" t="s">
        <v>4768</v>
      </c>
      <c r="BU110" s="57" t="s">
        <v>4769</v>
      </c>
      <c r="BX110" s="57" t="s">
        <v>4838</v>
      </c>
    </row>
    <row r="111" spans="61:76">
      <c r="BI111" s="57">
        <v>110</v>
      </c>
      <c r="BJ111" s="57" t="s">
        <v>211</v>
      </c>
      <c r="BK111" s="57" t="s">
        <v>1246</v>
      </c>
      <c r="BL111" s="57" t="s">
        <v>1247</v>
      </c>
      <c r="BM111" s="57" t="s">
        <v>1246</v>
      </c>
      <c r="BN111" s="57" t="s">
        <v>1247</v>
      </c>
      <c r="BO111" s="57" t="s">
        <v>1391</v>
      </c>
      <c r="BP111" s="57" t="s">
        <v>1395</v>
      </c>
      <c r="BQ111" s="57" t="s">
        <v>1393</v>
      </c>
      <c r="BR111" s="57" t="s">
        <v>1394</v>
      </c>
      <c r="BS111" s="57" t="s">
        <v>4767</v>
      </c>
      <c r="BT111" s="57" t="s">
        <v>4768</v>
      </c>
      <c r="BU111" s="57" t="s">
        <v>4769</v>
      </c>
      <c r="BX111" s="57" t="s">
        <v>4770</v>
      </c>
    </row>
    <row r="112" spans="61:76">
      <c r="BI112" s="57">
        <v>111</v>
      </c>
      <c r="BJ112" s="57" t="s">
        <v>211</v>
      </c>
      <c r="BK112" s="57" t="s">
        <v>1246</v>
      </c>
      <c r="BL112" s="57" t="s">
        <v>1247</v>
      </c>
      <c r="BM112" s="57" t="s">
        <v>1246</v>
      </c>
      <c r="BN112" s="57" t="s">
        <v>1247</v>
      </c>
      <c r="BO112" s="57" t="s">
        <v>1398</v>
      </c>
      <c r="BP112" s="57" t="s">
        <v>1401</v>
      </c>
      <c r="BQ112" s="57" t="s">
        <v>1400</v>
      </c>
      <c r="BR112" s="57" t="s">
        <v>1283</v>
      </c>
      <c r="BS112" s="57" t="s">
        <v>4767</v>
      </c>
      <c r="BT112" s="57" t="s">
        <v>4768</v>
      </c>
      <c r="BU112" s="57" t="s">
        <v>4769</v>
      </c>
      <c r="BX112" s="57" t="s">
        <v>4839</v>
      </c>
    </row>
    <row r="113" spans="61:76">
      <c r="BI113" s="57">
        <v>112</v>
      </c>
      <c r="BJ113" s="57" t="s">
        <v>211</v>
      </c>
      <c r="BK113" s="57" t="s">
        <v>1246</v>
      </c>
      <c r="BL113" s="57" t="s">
        <v>1247</v>
      </c>
      <c r="BM113" s="57" t="s">
        <v>1246</v>
      </c>
      <c r="BN113" s="57" t="s">
        <v>1247</v>
      </c>
      <c r="BO113" s="57" t="s">
        <v>1403</v>
      </c>
      <c r="BP113" s="57" t="s">
        <v>1406</v>
      </c>
      <c r="BQ113" s="57" t="s">
        <v>1405</v>
      </c>
      <c r="BR113" s="57" t="s">
        <v>1352</v>
      </c>
      <c r="BS113" s="57" t="s">
        <v>4796</v>
      </c>
      <c r="BT113" s="57" t="s">
        <v>4808</v>
      </c>
      <c r="BU113" s="57" t="s">
        <v>4809</v>
      </c>
      <c r="BX113" s="57" t="s">
        <v>4823</v>
      </c>
    </row>
    <row r="114" spans="61:76">
      <c r="BI114" s="57">
        <v>113</v>
      </c>
      <c r="BJ114" s="57" t="s">
        <v>211</v>
      </c>
      <c r="BK114" s="57" t="s">
        <v>1246</v>
      </c>
      <c r="BL114" s="57" t="s">
        <v>1247</v>
      </c>
      <c r="BM114" s="57" t="s">
        <v>1246</v>
      </c>
      <c r="BN114" s="57" t="s">
        <v>1247</v>
      </c>
      <c r="BO114" s="57" t="s">
        <v>1408</v>
      </c>
      <c r="BP114" s="57" t="s">
        <v>1411</v>
      </c>
      <c r="BQ114" s="57" t="s">
        <v>1410</v>
      </c>
      <c r="BR114" s="57" t="s">
        <v>1387</v>
      </c>
      <c r="BS114" s="57" t="s">
        <v>4767</v>
      </c>
      <c r="BT114" s="57" t="s">
        <v>4768</v>
      </c>
      <c r="BU114" s="57" t="s">
        <v>4769</v>
      </c>
      <c r="BX114" s="57" t="s">
        <v>4772</v>
      </c>
    </row>
    <row r="115" spans="61:76">
      <c r="BI115" s="57">
        <v>114</v>
      </c>
      <c r="BJ115" s="57" t="s">
        <v>211</v>
      </c>
      <c r="BK115" s="57" t="s">
        <v>1246</v>
      </c>
      <c r="BL115" s="57" t="s">
        <v>1247</v>
      </c>
      <c r="BM115" s="57" t="s">
        <v>1246</v>
      </c>
      <c r="BN115" s="57" t="s">
        <v>1247</v>
      </c>
      <c r="BO115" s="57" t="s">
        <v>1413</v>
      </c>
      <c r="BP115" s="57" t="s">
        <v>1416</v>
      </c>
      <c r="BQ115" s="57" t="s">
        <v>1415</v>
      </c>
      <c r="BR115" s="57" t="s">
        <v>1269</v>
      </c>
      <c r="BS115" s="57" t="s">
        <v>4767</v>
      </c>
      <c r="BT115" s="57" t="s">
        <v>4768</v>
      </c>
      <c r="BU115" s="57" t="s">
        <v>4769</v>
      </c>
      <c r="BX115" s="57" t="s">
        <v>4840</v>
      </c>
    </row>
    <row r="116" spans="61:76">
      <c r="BI116" s="57">
        <v>115</v>
      </c>
      <c r="BJ116" s="57" t="s">
        <v>211</v>
      </c>
      <c r="BK116" s="57" t="s">
        <v>1246</v>
      </c>
      <c r="BL116" s="57" t="s">
        <v>1247</v>
      </c>
      <c r="BM116" s="57" t="s">
        <v>1246</v>
      </c>
      <c r="BN116" s="57" t="s">
        <v>1247</v>
      </c>
      <c r="BO116" s="57" t="s">
        <v>1418</v>
      </c>
      <c r="BP116" s="57" t="s">
        <v>1421</v>
      </c>
      <c r="BQ116" s="57" t="s">
        <v>1420</v>
      </c>
      <c r="BR116" s="57" t="s">
        <v>1283</v>
      </c>
      <c r="BS116" s="57" t="s">
        <v>4767</v>
      </c>
      <c r="BT116" s="57" t="s">
        <v>4768</v>
      </c>
      <c r="BU116" s="57" t="s">
        <v>4769</v>
      </c>
      <c r="BX116" s="57" t="s">
        <v>4806</v>
      </c>
    </row>
    <row r="117" spans="61:76">
      <c r="BI117" s="57">
        <v>116</v>
      </c>
      <c r="BJ117" s="57" t="s">
        <v>211</v>
      </c>
      <c r="BK117" s="57" t="s">
        <v>1246</v>
      </c>
      <c r="BL117" s="57" t="s">
        <v>1247</v>
      </c>
      <c r="BM117" s="57" t="s">
        <v>1246</v>
      </c>
      <c r="BN117" s="57" t="s">
        <v>1247</v>
      </c>
      <c r="BO117" s="57" t="s">
        <v>1423</v>
      </c>
      <c r="BP117" s="57" t="s">
        <v>1426</v>
      </c>
      <c r="BQ117" s="57" t="s">
        <v>1425</v>
      </c>
      <c r="BR117" s="57" t="s">
        <v>1283</v>
      </c>
      <c r="BS117" s="57" t="s">
        <v>4767</v>
      </c>
      <c r="BT117" s="57" t="s">
        <v>4768</v>
      </c>
      <c r="BU117" s="57" t="s">
        <v>4769</v>
      </c>
      <c r="BX117" s="57" t="s">
        <v>4823</v>
      </c>
    </row>
    <row r="118" spans="61:76">
      <c r="BI118" s="57">
        <v>117</v>
      </c>
      <c r="BJ118" s="57" t="s">
        <v>211</v>
      </c>
      <c r="BK118" s="57" t="s">
        <v>1246</v>
      </c>
      <c r="BL118" s="57" t="s">
        <v>1247</v>
      </c>
      <c r="BM118" s="57" t="s">
        <v>1246</v>
      </c>
      <c r="BN118" s="57" t="s">
        <v>1247</v>
      </c>
      <c r="BO118" s="57" t="s">
        <v>1428</v>
      </c>
      <c r="BP118" s="57" t="s">
        <v>1431</v>
      </c>
      <c r="BQ118" s="57" t="s">
        <v>1430</v>
      </c>
      <c r="BR118" s="57" t="s">
        <v>738</v>
      </c>
      <c r="BS118" s="57" t="s">
        <v>4767</v>
      </c>
      <c r="BT118" s="57" t="s">
        <v>4768</v>
      </c>
      <c r="BU118" s="57" t="s">
        <v>4769</v>
      </c>
      <c r="BX118" s="57" t="s">
        <v>4770</v>
      </c>
    </row>
    <row r="119" spans="61:76">
      <c r="BI119" s="57">
        <v>118</v>
      </c>
      <c r="BJ119" s="57" t="s">
        <v>211</v>
      </c>
      <c r="BK119" s="57" t="s">
        <v>1246</v>
      </c>
      <c r="BL119" s="57" t="s">
        <v>1247</v>
      </c>
      <c r="BM119" s="57" t="s">
        <v>1246</v>
      </c>
      <c r="BN119" s="57" t="s">
        <v>1247</v>
      </c>
      <c r="BO119" s="57" t="s">
        <v>1433</v>
      </c>
      <c r="BP119" s="57" t="s">
        <v>1436</v>
      </c>
      <c r="BQ119" s="57" t="s">
        <v>1435</v>
      </c>
      <c r="BR119" s="57" t="s">
        <v>1269</v>
      </c>
      <c r="BS119" s="57" t="s">
        <v>4767</v>
      </c>
      <c r="BT119" s="57" t="s">
        <v>4768</v>
      </c>
      <c r="BU119" s="57" t="s">
        <v>4769</v>
      </c>
      <c r="BX119" s="57" t="s">
        <v>4770</v>
      </c>
    </row>
    <row r="120" spans="61:76">
      <c r="BI120" s="57">
        <v>119</v>
      </c>
      <c r="BJ120" s="57" t="s">
        <v>211</v>
      </c>
      <c r="BK120" s="57" t="s">
        <v>1246</v>
      </c>
      <c r="BL120" s="57" t="s">
        <v>1247</v>
      </c>
      <c r="BM120" s="57" t="s">
        <v>1246</v>
      </c>
      <c r="BN120" s="57" t="s">
        <v>1247</v>
      </c>
      <c r="BO120" s="57" t="s">
        <v>1438</v>
      </c>
      <c r="BP120" s="57" t="s">
        <v>1441</v>
      </c>
      <c r="BQ120" s="57" t="s">
        <v>1440</v>
      </c>
      <c r="BR120" s="57" t="s">
        <v>1276</v>
      </c>
      <c r="BS120" s="57" t="s">
        <v>4767</v>
      </c>
      <c r="BT120" s="57" t="s">
        <v>4768</v>
      </c>
      <c r="BU120" s="57" t="s">
        <v>4769</v>
      </c>
      <c r="BX120" s="57" t="s">
        <v>4841</v>
      </c>
    </row>
    <row r="121" spans="61:76">
      <c r="BI121" s="57">
        <v>120</v>
      </c>
      <c r="BJ121" s="57" t="s">
        <v>211</v>
      </c>
      <c r="BK121" s="57" t="s">
        <v>1246</v>
      </c>
      <c r="BL121" s="57" t="s">
        <v>1247</v>
      </c>
      <c r="BM121" s="57" t="s">
        <v>1246</v>
      </c>
      <c r="BN121" s="57" t="s">
        <v>1247</v>
      </c>
      <c r="BO121" s="57" t="s">
        <v>1443</v>
      </c>
      <c r="BP121" s="57" t="s">
        <v>1446</v>
      </c>
      <c r="BQ121" s="57" t="s">
        <v>1445</v>
      </c>
      <c r="BR121" s="57" t="s">
        <v>1352</v>
      </c>
      <c r="BS121" s="57" t="s">
        <v>4767</v>
      </c>
      <c r="BT121" s="57" t="s">
        <v>4768</v>
      </c>
      <c r="BU121" s="57" t="s">
        <v>4769</v>
      </c>
      <c r="BX121" s="57" t="s">
        <v>4842</v>
      </c>
    </row>
    <row r="122" spans="61:76">
      <c r="BI122" s="57">
        <v>121</v>
      </c>
      <c r="BJ122" s="57" t="s">
        <v>211</v>
      </c>
      <c r="BK122" s="57" t="s">
        <v>1246</v>
      </c>
      <c r="BL122" s="57" t="s">
        <v>1247</v>
      </c>
      <c r="BM122" s="57" t="s">
        <v>1246</v>
      </c>
      <c r="BN122" s="57" t="s">
        <v>1247</v>
      </c>
      <c r="BO122" s="57" t="s">
        <v>1448</v>
      </c>
      <c r="BP122" s="57" t="s">
        <v>1451</v>
      </c>
      <c r="BQ122" s="57" t="s">
        <v>1450</v>
      </c>
      <c r="BR122" s="57" t="s">
        <v>1283</v>
      </c>
      <c r="BS122" s="57" t="s">
        <v>4767</v>
      </c>
      <c r="BT122" s="57" t="s">
        <v>4768</v>
      </c>
      <c r="BU122" s="57" t="s">
        <v>4769</v>
      </c>
      <c r="BX122" s="57" t="s">
        <v>4770</v>
      </c>
    </row>
    <row r="123" spans="61:76">
      <c r="BI123" s="57">
        <v>122</v>
      </c>
      <c r="BJ123" s="57" t="s">
        <v>211</v>
      </c>
      <c r="BK123" s="57" t="s">
        <v>1246</v>
      </c>
      <c r="BL123" s="57" t="s">
        <v>1247</v>
      </c>
      <c r="BM123" s="57" t="s">
        <v>1246</v>
      </c>
      <c r="BN123" s="57" t="s">
        <v>1247</v>
      </c>
      <c r="BO123" s="57" t="s">
        <v>1453</v>
      </c>
      <c r="BP123" s="57" t="s">
        <v>1456</v>
      </c>
      <c r="BQ123" s="57" t="s">
        <v>1455</v>
      </c>
      <c r="BR123" s="57" t="s">
        <v>1269</v>
      </c>
      <c r="BS123" s="57" t="s">
        <v>4767</v>
      </c>
      <c r="BT123" s="57" t="s">
        <v>4768</v>
      </c>
      <c r="BU123" s="57" t="s">
        <v>4769</v>
      </c>
      <c r="BX123" s="57" t="s">
        <v>4843</v>
      </c>
    </row>
    <row r="124" spans="61:76">
      <c r="BI124" s="57">
        <v>123</v>
      </c>
      <c r="BJ124" s="57" t="s">
        <v>211</v>
      </c>
      <c r="BK124" s="57" t="s">
        <v>1246</v>
      </c>
      <c r="BL124" s="57" t="s">
        <v>1247</v>
      </c>
      <c r="BM124" s="57" t="s">
        <v>1246</v>
      </c>
      <c r="BN124" s="57" t="s">
        <v>1247</v>
      </c>
      <c r="BO124" s="57" t="s">
        <v>1458</v>
      </c>
      <c r="BP124" s="57" t="s">
        <v>1461</v>
      </c>
      <c r="BQ124" s="57" t="s">
        <v>1460</v>
      </c>
      <c r="BR124" s="57" t="s">
        <v>1269</v>
      </c>
      <c r="BS124" s="57" t="s">
        <v>4767</v>
      </c>
      <c r="BT124" s="57" t="s">
        <v>4768</v>
      </c>
      <c r="BU124" s="57" t="s">
        <v>4769</v>
      </c>
      <c r="BX124" s="57" t="s">
        <v>4844</v>
      </c>
    </row>
    <row r="125" spans="61:76">
      <c r="BI125" s="57">
        <v>124</v>
      </c>
      <c r="BJ125" s="57" t="s">
        <v>211</v>
      </c>
      <c r="BK125" s="57" t="s">
        <v>1246</v>
      </c>
      <c r="BL125" s="57" t="s">
        <v>1247</v>
      </c>
      <c r="BM125" s="57" t="s">
        <v>1246</v>
      </c>
      <c r="BN125" s="57" t="s">
        <v>1247</v>
      </c>
      <c r="BO125" s="57" t="s">
        <v>1463</v>
      </c>
      <c r="BP125" s="57" t="s">
        <v>1466</v>
      </c>
      <c r="BQ125" s="57" t="s">
        <v>1465</v>
      </c>
      <c r="BR125" s="57" t="s">
        <v>1269</v>
      </c>
      <c r="BS125" s="57" t="s">
        <v>4767</v>
      </c>
      <c r="BT125" s="57" t="s">
        <v>4768</v>
      </c>
      <c r="BU125" s="57" t="s">
        <v>4769</v>
      </c>
      <c r="BX125" s="57" t="s">
        <v>4845</v>
      </c>
    </row>
    <row r="126" spans="61:76">
      <c r="BI126" s="57">
        <v>125</v>
      </c>
      <c r="BJ126" s="57" t="s">
        <v>211</v>
      </c>
      <c r="BK126" s="57" t="s">
        <v>1246</v>
      </c>
      <c r="BL126" s="57" t="s">
        <v>1247</v>
      </c>
      <c r="BM126" s="57" t="s">
        <v>1246</v>
      </c>
      <c r="BN126" s="57" t="s">
        <v>1247</v>
      </c>
      <c r="BO126" s="57" t="s">
        <v>1468</v>
      </c>
      <c r="BP126" s="57" t="s">
        <v>1471</v>
      </c>
      <c r="BQ126" s="57" t="s">
        <v>1470</v>
      </c>
      <c r="BR126" s="57" t="s">
        <v>1269</v>
      </c>
      <c r="BS126" s="57" t="s">
        <v>4767</v>
      </c>
      <c r="BT126" s="57" t="s">
        <v>4768</v>
      </c>
      <c r="BU126" s="57" t="s">
        <v>4769</v>
      </c>
      <c r="BX126" s="57" t="s">
        <v>4823</v>
      </c>
    </row>
    <row r="127" spans="61:76">
      <c r="BI127" s="57">
        <v>126</v>
      </c>
      <c r="BJ127" s="57" t="s">
        <v>211</v>
      </c>
      <c r="BK127" s="57" t="s">
        <v>1246</v>
      </c>
      <c r="BL127" s="57" t="s">
        <v>1247</v>
      </c>
      <c r="BM127" s="57" t="s">
        <v>1246</v>
      </c>
      <c r="BN127" s="57" t="s">
        <v>1247</v>
      </c>
      <c r="BO127" s="57" t="s">
        <v>1473</v>
      </c>
      <c r="BP127" s="57" t="s">
        <v>1476</v>
      </c>
      <c r="BQ127" s="57" t="s">
        <v>1475</v>
      </c>
      <c r="BR127" s="57" t="s">
        <v>1255</v>
      </c>
      <c r="BS127" s="57" t="s">
        <v>4767</v>
      </c>
      <c r="BT127" s="57" t="s">
        <v>4768</v>
      </c>
      <c r="BU127" s="57" t="s">
        <v>4769</v>
      </c>
      <c r="BX127" s="57" t="s">
        <v>4772</v>
      </c>
    </row>
    <row r="128" spans="61:76">
      <c r="BI128" s="57">
        <v>127</v>
      </c>
      <c r="BJ128" s="57" t="s">
        <v>211</v>
      </c>
      <c r="BK128" s="57" t="s">
        <v>1246</v>
      </c>
      <c r="BL128" s="57" t="s">
        <v>1247</v>
      </c>
      <c r="BM128" s="57" t="s">
        <v>1246</v>
      </c>
      <c r="BN128" s="57" t="s">
        <v>1247</v>
      </c>
      <c r="BO128" s="57" t="s">
        <v>1478</v>
      </c>
      <c r="BP128" s="57" t="s">
        <v>1481</v>
      </c>
      <c r="BQ128" s="57" t="s">
        <v>1480</v>
      </c>
      <c r="BR128" s="57" t="s">
        <v>1345</v>
      </c>
      <c r="BS128" s="57" t="s">
        <v>4767</v>
      </c>
      <c r="BT128" s="57" t="s">
        <v>4768</v>
      </c>
      <c r="BU128" s="57" t="s">
        <v>4769</v>
      </c>
      <c r="BV128" s="57" t="s">
        <v>4846</v>
      </c>
      <c r="BX128" s="57" t="s">
        <v>4846</v>
      </c>
    </row>
    <row r="129" spans="61:77">
      <c r="BI129" s="57">
        <v>128</v>
      </c>
      <c r="BJ129" s="57" t="s">
        <v>211</v>
      </c>
      <c r="BK129" s="57" t="s">
        <v>1246</v>
      </c>
      <c r="BL129" s="57" t="s">
        <v>1247</v>
      </c>
      <c r="BM129" s="57" t="s">
        <v>1246</v>
      </c>
      <c r="BN129" s="57" t="s">
        <v>1247</v>
      </c>
      <c r="BO129" s="57" t="s">
        <v>1483</v>
      </c>
      <c r="BP129" s="57" t="s">
        <v>1486</v>
      </c>
      <c r="BQ129" s="57" t="s">
        <v>1485</v>
      </c>
      <c r="BR129" s="57" t="s">
        <v>1387</v>
      </c>
      <c r="BS129" s="57" t="s">
        <v>4796</v>
      </c>
      <c r="BT129" s="57" t="s">
        <v>4808</v>
      </c>
      <c r="BU129" s="57" t="s">
        <v>4809</v>
      </c>
      <c r="BX129" s="57" t="s">
        <v>4847</v>
      </c>
    </row>
    <row r="130" spans="61:77">
      <c r="BI130" s="57">
        <v>129</v>
      </c>
      <c r="BJ130" s="57" t="s">
        <v>211</v>
      </c>
      <c r="BK130" s="57" t="s">
        <v>1246</v>
      </c>
      <c r="BL130" s="57" t="s">
        <v>1247</v>
      </c>
      <c r="BM130" s="57" t="s">
        <v>1246</v>
      </c>
      <c r="BN130" s="57" t="s">
        <v>1247</v>
      </c>
      <c r="BO130" s="57" t="s">
        <v>1488</v>
      </c>
      <c r="BP130" s="57" t="s">
        <v>1491</v>
      </c>
      <c r="BQ130" s="57" t="s">
        <v>1490</v>
      </c>
      <c r="BR130" s="57" t="s">
        <v>1283</v>
      </c>
      <c r="BS130" s="57" t="s">
        <v>4767</v>
      </c>
      <c r="BT130" s="57" t="s">
        <v>4768</v>
      </c>
      <c r="BU130" s="57" t="s">
        <v>4769</v>
      </c>
      <c r="BV130" s="57" t="s">
        <v>4848</v>
      </c>
      <c r="BX130" s="57" t="s">
        <v>4848</v>
      </c>
    </row>
    <row r="131" spans="61:77">
      <c r="BI131" s="57">
        <v>130</v>
      </c>
      <c r="BJ131" s="57" t="s">
        <v>211</v>
      </c>
      <c r="BK131" s="57" t="s">
        <v>1246</v>
      </c>
      <c r="BL131" s="57" t="s">
        <v>1247</v>
      </c>
      <c r="BM131" s="57" t="s">
        <v>1246</v>
      </c>
      <c r="BN131" s="57" t="s">
        <v>1247</v>
      </c>
      <c r="BO131" s="57" t="s">
        <v>1493</v>
      </c>
      <c r="BP131" s="57" t="s">
        <v>1496</v>
      </c>
      <c r="BQ131" s="57" t="s">
        <v>1495</v>
      </c>
      <c r="BR131" s="57" t="s">
        <v>1394</v>
      </c>
      <c r="BS131" s="57" t="s">
        <v>4767</v>
      </c>
      <c r="BT131" s="57" t="s">
        <v>4768</v>
      </c>
      <c r="BU131" s="57" t="s">
        <v>4769</v>
      </c>
      <c r="BX131" s="57" t="s">
        <v>4849</v>
      </c>
    </row>
    <row r="132" spans="61:77">
      <c r="BI132" s="57">
        <v>131</v>
      </c>
      <c r="BJ132" s="57" t="s">
        <v>211</v>
      </c>
      <c r="BK132" s="57" t="s">
        <v>1246</v>
      </c>
      <c r="BL132" s="57" t="s">
        <v>1247</v>
      </c>
      <c r="BM132" s="57" t="s">
        <v>1246</v>
      </c>
      <c r="BN132" s="57" t="s">
        <v>1247</v>
      </c>
      <c r="BO132" s="57" t="s">
        <v>1503</v>
      </c>
      <c r="BP132" s="57" t="s">
        <v>1501</v>
      </c>
      <c r="BQ132" s="57" t="s">
        <v>1505</v>
      </c>
      <c r="BR132" s="57" t="s">
        <v>1269</v>
      </c>
      <c r="BS132" s="57" t="s">
        <v>4767</v>
      </c>
      <c r="BT132" s="57" t="s">
        <v>4768</v>
      </c>
      <c r="BU132" s="57" t="s">
        <v>4769</v>
      </c>
      <c r="BX132" s="57" t="s">
        <v>4838</v>
      </c>
      <c r="BY132" s="57" t="s">
        <v>4850</v>
      </c>
    </row>
    <row r="133" spans="61:77">
      <c r="BI133" s="57">
        <v>132</v>
      </c>
      <c r="BJ133" s="57" t="s">
        <v>211</v>
      </c>
      <c r="BK133" s="57" t="s">
        <v>1246</v>
      </c>
      <c r="BL133" s="57" t="s">
        <v>1247</v>
      </c>
      <c r="BM133" s="57" t="s">
        <v>1246</v>
      </c>
      <c r="BN133" s="57" t="s">
        <v>1247</v>
      </c>
      <c r="BO133" s="57" t="s">
        <v>1498</v>
      </c>
      <c r="BP133" s="57" t="s">
        <v>1501</v>
      </c>
      <c r="BQ133" s="57" t="s">
        <v>1500</v>
      </c>
      <c r="BR133" s="57" t="s">
        <v>1269</v>
      </c>
      <c r="BS133" s="57" t="s">
        <v>4767</v>
      </c>
      <c r="BT133" s="57" t="s">
        <v>4768</v>
      </c>
      <c r="BU133" s="57" t="s">
        <v>4769</v>
      </c>
      <c r="BX133" s="57" t="s">
        <v>4850</v>
      </c>
    </row>
    <row r="134" spans="61:77">
      <c r="BI134" s="57">
        <v>133</v>
      </c>
      <c r="BJ134" s="57" t="s">
        <v>211</v>
      </c>
      <c r="BK134" s="57" t="s">
        <v>1246</v>
      </c>
      <c r="BL134" s="57" t="s">
        <v>1247</v>
      </c>
      <c r="BM134" s="57" t="s">
        <v>1246</v>
      </c>
      <c r="BN134" s="57" t="s">
        <v>1247</v>
      </c>
      <c r="BO134" s="57" t="s">
        <v>5085</v>
      </c>
      <c r="BP134" s="57" t="s">
        <v>5087</v>
      </c>
      <c r="BQ134" s="57" t="s">
        <v>5086</v>
      </c>
      <c r="BR134" s="57" t="s">
        <v>1394</v>
      </c>
      <c r="BS134" s="57" t="s">
        <v>4767</v>
      </c>
      <c r="BT134" s="57" t="s">
        <v>4768</v>
      </c>
      <c r="BU134" s="57" t="s">
        <v>4769</v>
      </c>
      <c r="BV134" s="57" t="s">
        <v>5107</v>
      </c>
      <c r="BX134" s="57" t="s">
        <v>5108</v>
      </c>
    </row>
    <row r="135" spans="61:77">
      <c r="BI135" s="57">
        <v>134</v>
      </c>
      <c r="BJ135" s="57" t="s">
        <v>211</v>
      </c>
      <c r="BK135" s="57" t="s">
        <v>1246</v>
      </c>
      <c r="BL135" s="57" t="s">
        <v>1247</v>
      </c>
      <c r="BM135" s="57" t="s">
        <v>1246</v>
      </c>
      <c r="BN135" s="57" t="s">
        <v>1247</v>
      </c>
      <c r="BO135" s="57" t="s">
        <v>1185</v>
      </c>
      <c r="BP135" s="57" t="s">
        <v>1188</v>
      </c>
      <c r="BQ135" s="57" t="s">
        <v>1187</v>
      </c>
      <c r="BR135" s="57" t="s">
        <v>1152</v>
      </c>
      <c r="BS135" s="57" t="s">
        <v>4796</v>
      </c>
      <c r="BT135" s="57" t="s">
        <v>4808</v>
      </c>
      <c r="BU135" s="57" t="s">
        <v>4809</v>
      </c>
      <c r="BX135" s="57" t="s">
        <v>4772</v>
      </c>
    </row>
    <row r="136" spans="61:77">
      <c r="BI136" s="57">
        <v>135</v>
      </c>
      <c r="BJ136" s="57" t="s">
        <v>211</v>
      </c>
      <c r="BK136" s="57" t="s">
        <v>1246</v>
      </c>
      <c r="BL136" s="57" t="s">
        <v>1247</v>
      </c>
      <c r="BM136" s="57" t="s">
        <v>1246</v>
      </c>
      <c r="BN136" s="57" t="s">
        <v>1247</v>
      </c>
      <c r="BO136" s="57" t="s">
        <v>1507</v>
      </c>
      <c r="BP136" s="57" t="s">
        <v>1510</v>
      </c>
      <c r="BQ136" s="57" t="s">
        <v>1509</v>
      </c>
      <c r="BR136" s="57" t="s">
        <v>1269</v>
      </c>
      <c r="BS136" s="57" t="s">
        <v>4767</v>
      </c>
      <c r="BT136" s="57" t="s">
        <v>4768</v>
      </c>
      <c r="BU136" s="57" t="s">
        <v>4769</v>
      </c>
      <c r="BV136" s="57" t="s">
        <v>4801</v>
      </c>
      <c r="BX136" s="57" t="s">
        <v>4801</v>
      </c>
    </row>
    <row r="137" spans="61:77">
      <c r="BI137" s="57">
        <v>136</v>
      </c>
      <c r="BJ137" s="57" t="s">
        <v>211</v>
      </c>
      <c r="BK137" s="57" t="s">
        <v>1246</v>
      </c>
      <c r="BL137" s="57" t="s">
        <v>1247</v>
      </c>
      <c r="BM137" s="57" t="s">
        <v>1246</v>
      </c>
      <c r="BN137" s="57" t="s">
        <v>1247</v>
      </c>
      <c r="BO137" s="57" t="s">
        <v>1512</v>
      </c>
      <c r="BP137" s="57" t="s">
        <v>1515</v>
      </c>
      <c r="BQ137" s="57" t="s">
        <v>1514</v>
      </c>
      <c r="BR137" s="57" t="s">
        <v>1269</v>
      </c>
      <c r="BS137" s="57" t="s">
        <v>4767</v>
      </c>
      <c r="BT137" s="57" t="s">
        <v>4768</v>
      </c>
      <c r="BU137" s="57" t="s">
        <v>4769</v>
      </c>
      <c r="BX137" s="57" t="s">
        <v>4825</v>
      </c>
      <c r="BY137" s="57" t="s">
        <v>4850</v>
      </c>
    </row>
    <row r="138" spans="61:77">
      <c r="BI138" s="57">
        <v>137</v>
      </c>
      <c r="BJ138" s="57" t="s">
        <v>211</v>
      </c>
      <c r="BK138" s="57" t="s">
        <v>1246</v>
      </c>
      <c r="BL138" s="57" t="s">
        <v>1247</v>
      </c>
      <c r="BM138" s="57" t="s">
        <v>1246</v>
      </c>
      <c r="BN138" s="57" t="s">
        <v>1247</v>
      </c>
      <c r="BO138" s="57" t="s">
        <v>1517</v>
      </c>
      <c r="BP138" s="57" t="s">
        <v>1520</v>
      </c>
      <c r="BQ138" s="57" t="s">
        <v>1519</v>
      </c>
      <c r="BR138" s="57" t="s">
        <v>1352</v>
      </c>
      <c r="BS138" s="57" t="s">
        <v>4789</v>
      </c>
      <c r="BT138" s="57" t="s">
        <v>4790</v>
      </c>
      <c r="BU138" s="57" t="s">
        <v>4791</v>
      </c>
      <c r="BX138" s="57" t="s">
        <v>4825</v>
      </c>
    </row>
    <row r="139" spans="61:77">
      <c r="BI139" s="57">
        <v>138</v>
      </c>
      <c r="BJ139" s="57" t="s">
        <v>211</v>
      </c>
      <c r="BK139" s="57" t="s">
        <v>1246</v>
      </c>
      <c r="BL139" s="57" t="s">
        <v>1247</v>
      </c>
      <c r="BM139" s="57" t="s">
        <v>1246</v>
      </c>
      <c r="BN139" s="57" t="s">
        <v>1247</v>
      </c>
      <c r="BO139" s="57" t="s">
        <v>1522</v>
      </c>
      <c r="BP139" s="57" t="s">
        <v>1525</v>
      </c>
      <c r="BQ139" s="57" t="s">
        <v>1524</v>
      </c>
      <c r="BR139" s="57" t="s">
        <v>1394</v>
      </c>
      <c r="BS139" s="57" t="s">
        <v>4767</v>
      </c>
      <c r="BT139" s="57" t="s">
        <v>4768</v>
      </c>
      <c r="BU139" s="57" t="s">
        <v>4769</v>
      </c>
      <c r="BX139" s="57" t="s">
        <v>4834</v>
      </c>
    </row>
    <row r="140" spans="61:77">
      <c r="BI140" s="57">
        <v>139</v>
      </c>
      <c r="BJ140" s="57" t="s">
        <v>211</v>
      </c>
      <c r="BK140" s="57" t="s">
        <v>1246</v>
      </c>
      <c r="BL140" s="57" t="s">
        <v>1247</v>
      </c>
      <c r="BM140" s="57" t="s">
        <v>1246</v>
      </c>
      <c r="BN140" s="57" t="s">
        <v>1247</v>
      </c>
      <c r="BO140" s="57" t="s">
        <v>1527</v>
      </c>
      <c r="BP140" s="57" t="s">
        <v>1530</v>
      </c>
      <c r="BQ140" s="57" t="s">
        <v>1529</v>
      </c>
      <c r="BR140" s="57" t="s">
        <v>1387</v>
      </c>
      <c r="BS140" s="57" t="s">
        <v>4767</v>
      </c>
      <c r="BT140" s="57" t="s">
        <v>4768</v>
      </c>
      <c r="BU140" s="57" t="s">
        <v>4769</v>
      </c>
      <c r="BX140" s="57" t="s">
        <v>4851</v>
      </c>
    </row>
    <row r="141" spans="61:77">
      <c r="BI141" s="57">
        <v>140</v>
      </c>
      <c r="BJ141" s="57" t="s">
        <v>211</v>
      </c>
      <c r="BK141" s="57" t="s">
        <v>1246</v>
      </c>
      <c r="BL141" s="57" t="s">
        <v>1247</v>
      </c>
      <c r="BM141" s="57" t="s">
        <v>1246</v>
      </c>
      <c r="BN141" s="57" t="s">
        <v>1247</v>
      </c>
      <c r="BO141" s="57" t="s">
        <v>1532</v>
      </c>
      <c r="BP141" s="57" t="s">
        <v>1535</v>
      </c>
      <c r="BQ141" s="57" t="s">
        <v>1534</v>
      </c>
      <c r="BR141" s="57" t="s">
        <v>1269</v>
      </c>
      <c r="BS141" s="57" t="s">
        <v>4767</v>
      </c>
      <c r="BT141" s="57" t="s">
        <v>4768</v>
      </c>
      <c r="BU141" s="57" t="s">
        <v>4769</v>
      </c>
      <c r="BX141" s="57" t="s">
        <v>4770</v>
      </c>
    </row>
    <row r="142" spans="61:77">
      <c r="BI142" s="57">
        <v>141</v>
      </c>
      <c r="BJ142" s="57" t="s">
        <v>211</v>
      </c>
      <c r="BK142" s="57" t="s">
        <v>1246</v>
      </c>
      <c r="BL142" s="57" t="s">
        <v>1247</v>
      </c>
      <c r="BM142" s="57" t="s">
        <v>1246</v>
      </c>
      <c r="BN142" s="57" t="s">
        <v>1247</v>
      </c>
      <c r="BO142" s="57" t="s">
        <v>1537</v>
      </c>
      <c r="BP142" s="57" t="s">
        <v>1540</v>
      </c>
      <c r="BQ142" s="57" t="s">
        <v>1539</v>
      </c>
      <c r="BR142" s="57" t="s">
        <v>1345</v>
      </c>
      <c r="BS142" s="57" t="s">
        <v>4767</v>
      </c>
      <c r="BT142" s="57" t="s">
        <v>4768</v>
      </c>
      <c r="BU142" s="57" t="s">
        <v>4769</v>
      </c>
      <c r="BX142" s="57" t="s">
        <v>4770</v>
      </c>
    </row>
    <row r="143" spans="61:77">
      <c r="BI143" s="57">
        <v>142</v>
      </c>
      <c r="BJ143" s="57" t="s">
        <v>211</v>
      </c>
      <c r="BK143" s="57" t="s">
        <v>1246</v>
      </c>
      <c r="BL143" s="57" t="s">
        <v>1247</v>
      </c>
      <c r="BM143" s="57" t="s">
        <v>1246</v>
      </c>
      <c r="BN143" s="57" t="s">
        <v>1247</v>
      </c>
      <c r="BO143" s="57" t="s">
        <v>1542</v>
      </c>
      <c r="BP143" s="57" t="s">
        <v>1546</v>
      </c>
      <c r="BQ143" s="57" t="s">
        <v>1544</v>
      </c>
      <c r="BR143" s="57" t="s">
        <v>1545</v>
      </c>
      <c r="BS143" s="57" t="s">
        <v>4767</v>
      </c>
      <c r="BT143" s="57" t="s">
        <v>4768</v>
      </c>
      <c r="BU143" s="57" t="s">
        <v>4769</v>
      </c>
      <c r="BV143" s="57" t="s">
        <v>4852</v>
      </c>
      <c r="BX143" s="57" t="s">
        <v>4852</v>
      </c>
    </row>
    <row r="144" spans="61:77">
      <c r="BI144" s="57">
        <v>143</v>
      </c>
      <c r="BJ144" s="57" t="s">
        <v>211</v>
      </c>
      <c r="BK144" s="57" t="s">
        <v>1246</v>
      </c>
      <c r="BL144" s="57" t="s">
        <v>1247</v>
      </c>
      <c r="BM144" s="57" t="s">
        <v>1246</v>
      </c>
      <c r="BN144" s="57" t="s">
        <v>1247</v>
      </c>
      <c r="BO144" s="57" t="s">
        <v>1549</v>
      </c>
      <c r="BP144" s="57" t="s">
        <v>1552</v>
      </c>
      <c r="BQ144" s="57" t="s">
        <v>1551</v>
      </c>
      <c r="BR144" s="57" t="s">
        <v>1394</v>
      </c>
      <c r="BS144" s="57" t="s">
        <v>4767</v>
      </c>
      <c r="BT144" s="57" t="s">
        <v>4768</v>
      </c>
      <c r="BU144" s="57" t="s">
        <v>4769</v>
      </c>
      <c r="BV144" s="57" t="s">
        <v>4770</v>
      </c>
      <c r="BX144" s="57" t="s">
        <v>4853</v>
      </c>
    </row>
    <row r="145" spans="61:76">
      <c r="BI145" s="57">
        <v>144</v>
      </c>
      <c r="BJ145" s="57" t="s">
        <v>211</v>
      </c>
      <c r="BK145" s="57" t="s">
        <v>1246</v>
      </c>
      <c r="BL145" s="57" t="s">
        <v>1247</v>
      </c>
      <c r="BM145" s="57" t="s">
        <v>1246</v>
      </c>
      <c r="BN145" s="57" t="s">
        <v>1247</v>
      </c>
      <c r="BO145" s="57" t="s">
        <v>1209</v>
      </c>
      <c r="BP145" s="57" t="s">
        <v>1212</v>
      </c>
      <c r="BQ145" s="57" t="s">
        <v>1211</v>
      </c>
      <c r="BR145" s="57" t="s">
        <v>1176</v>
      </c>
      <c r="BS145" s="57" t="s">
        <v>4767</v>
      </c>
      <c r="BT145" s="57" t="s">
        <v>4768</v>
      </c>
      <c r="BU145" s="57" t="s">
        <v>4769</v>
      </c>
      <c r="BX145" s="57" t="s">
        <v>4770</v>
      </c>
    </row>
    <row r="146" spans="61:76">
      <c r="BI146" s="57">
        <v>145</v>
      </c>
      <c r="BJ146" s="57" t="s">
        <v>211</v>
      </c>
      <c r="BK146" s="57" t="s">
        <v>1246</v>
      </c>
      <c r="BL146" s="57" t="s">
        <v>1247</v>
      </c>
      <c r="BM146" s="57" t="s">
        <v>1246</v>
      </c>
      <c r="BN146" s="57" t="s">
        <v>1247</v>
      </c>
      <c r="BO146" s="57" t="s">
        <v>1555</v>
      </c>
      <c r="BP146" s="57" t="s">
        <v>1558</v>
      </c>
      <c r="BQ146" s="57" t="s">
        <v>1557</v>
      </c>
      <c r="BR146" s="57" t="s">
        <v>1318</v>
      </c>
      <c r="BS146" s="57" t="s">
        <v>4767</v>
      </c>
      <c r="BT146" s="57" t="s">
        <v>4768</v>
      </c>
      <c r="BU146" s="57" t="s">
        <v>4769</v>
      </c>
      <c r="BX146" s="57" t="s">
        <v>4854</v>
      </c>
    </row>
    <row r="147" spans="61:76">
      <c r="BI147" s="57">
        <v>146</v>
      </c>
      <c r="BJ147" s="57" t="s">
        <v>211</v>
      </c>
      <c r="BK147" s="57" t="s">
        <v>1246</v>
      </c>
      <c r="BL147" s="57" t="s">
        <v>1247</v>
      </c>
      <c r="BM147" s="57" t="s">
        <v>1246</v>
      </c>
      <c r="BN147" s="57" t="s">
        <v>1247</v>
      </c>
      <c r="BO147" s="57" t="s">
        <v>1560</v>
      </c>
      <c r="BP147" s="57" t="s">
        <v>1563</v>
      </c>
      <c r="BQ147" s="57" t="s">
        <v>1562</v>
      </c>
      <c r="BR147" s="57" t="s">
        <v>1276</v>
      </c>
      <c r="BS147" s="57" t="s">
        <v>4767</v>
      </c>
      <c r="BT147" s="57" t="s">
        <v>4768</v>
      </c>
      <c r="BU147" s="57" t="s">
        <v>4769</v>
      </c>
      <c r="BX147" s="57" t="s">
        <v>4825</v>
      </c>
    </row>
    <row r="148" spans="61:76">
      <c r="BI148" s="57">
        <v>147</v>
      </c>
      <c r="BJ148" s="57" t="s">
        <v>211</v>
      </c>
      <c r="BK148" s="57" t="s">
        <v>1246</v>
      </c>
      <c r="BL148" s="57" t="s">
        <v>1247</v>
      </c>
      <c r="BM148" s="57" t="s">
        <v>1246</v>
      </c>
      <c r="BN148" s="57" t="s">
        <v>1247</v>
      </c>
      <c r="BO148" s="57" t="s">
        <v>1565</v>
      </c>
      <c r="BP148" s="57" t="s">
        <v>1569</v>
      </c>
      <c r="BQ148" s="57" t="s">
        <v>1567</v>
      </c>
      <c r="BR148" s="57" t="s">
        <v>1568</v>
      </c>
      <c r="BS148" s="57" t="s">
        <v>4767</v>
      </c>
      <c r="BT148" s="57" t="s">
        <v>4768</v>
      </c>
      <c r="BU148" s="57" t="s">
        <v>4769</v>
      </c>
      <c r="BX148" s="57" t="s">
        <v>4855</v>
      </c>
    </row>
    <row r="149" spans="61:76">
      <c r="BI149" s="57">
        <v>148</v>
      </c>
      <c r="BJ149" s="57" t="s">
        <v>211</v>
      </c>
      <c r="BK149" s="57" t="s">
        <v>1246</v>
      </c>
      <c r="BL149" s="57" t="s">
        <v>1247</v>
      </c>
      <c r="BM149" s="57" t="s">
        <v>1246</v>
      </c>
      <c r="BN149" s="57" t="s">
        <v>1247</v>
      </c>
      <c r="BO149" s="57" t="s">
        <v>709</v>
      </c>
      <c r="BP149" s="57" t="s">
        <v>712</v>
      </c>
      <c r="BQ149" s="57" t="s">
        <v>710</v>
      </c>
      <c r="BR149" s="57" t="s">
        <v>711</v>
      </c>
      <c r="BS149" s="57" t="s">
        <v>4767</v>
      </c>
      <c r="BT149" s="57" t="s">
        <v>4768</v>
      </c>
      <c r="BU149" s="57" t="s">
        <v>4769</v>
      </c>
      <c r="BV149" s="57" t="s">
        <v>4771</v>
      </c>
      <c r="BX149" s="57" t="s">
        <v>4771</v>
      </c>
    </row>
    <row r="150" spans="61:76">
      <c r="BI150" s="57">
        <v>149</v>
      </c>
      <c r="BJ150" s="57" t="s">
        <v>211</v>
      </c>
      <c r="BK150" s="57" t="s">
        <v>1246</v>
      </c>
      <c r="BL150" s="57" t="s">
        <v>1247</v>
      </c>
      <c r="BM150" s="57" t="s">
        <v>1246</v>
      </c>
      <c r="BN150" s="57" t="s">
        <v>1247</v>
      </c>
      <c r="BO150" s="57" t="s">
        <v>1573</v>
      </c>
      <c r="BP150" s="57" t="s">
        <v>1576</v>
      </c>
      <c r="BQ150" s="57" t="s">
        <v>1575</v>
      </c>
      <c r="BR150" s="57" t="s">
        <v>1269</v>
      </c>
      <c r="BS150" s="57" t="s">
        <v>4767</v>
      </c>
      <c r="BT150" s="57" t="s">
        <v>4768</v>
      </c>
      <c r="BU150" s="57" t="s">
        <v>4769</v>
      </c>
      <c r="BX150" s="57" t="s">
        <v>4856</v>
      </c>
    </row>
    <row r="151" spans="61:76">
      <c r="BI151" s="57">
        <v>150</v>
      </c>
      <c r="BJ151" s="57" t="s">
        <v>211</v>
      </c>
      <c r="BK151" s="57" t="s">
        <v>1580</v>
      </c>
      <c r="BL151" s="57" t="s">
        <v>1581</v>
      </c>
      <c r="BM151" s="57" t="s">
        <v>1580</v>
      </c>
      <c r="BN151" s="57" t="s">
        <v>1581</v>
      </c>
      <c r="BO151" s="57" t="s">
        <v>1578</v>
      </c>
      <c r="BP151" s="57" t="s">
        <v>1583</v>
      </c>
      <c r="BQ151" s="57" t="s">
        <v>1582</v>
      </c>
      <c r="BR151" s="57" t="s">
        <v>1262</v>
      </c>
      <c r="BS151" s="57" t="s">
        <v>4767</v>
      </c>
      <c r="BT151" s="57" t="s">
        <v>4768</v>
      </c>
      <c r="BU151" s="57" t="s">
        <v>4769</v>
      </c>
      <c r="BX151" s="57" t="s">
        <v>4776</v>
      </c>
    </row>
    <row r="152" spans="61:76">
      <c r="BI152" s="57">
        <v>151</v>
      </c>
      <c r="BJ152" s="57" t="s">
        <v>211</v>
      </c>
      <c r="BK152" s="57" t="s">
        <v>1580</v>
      </c>
      <c r="BL152" s="57" t="s">
        <v>1581</v>
      </c>
      <c r="BM152" s="57" t="s">
        <v>1580</v>
      </c>
      <c r="BN152" s="57" t="s">
        <v>1581</v>
      </c>
      <c r="BO152" s="57" t="s">
        <v>1586</v>
      </c>
      <c r="BP152" s="57" t="s">
        <v>1590</v>
      </c>
      <c r="BQ152" s="57" t="s">
        <v>1588</v>
      </c>
      <c r="BR152" s="57" t="s">
        <v>1589</v>
      </c>
      <c r="BS152" s="57" t="s">
        <v>4767</v>
      </c>
      <c r="BT152" s="57" t="s">
        <v>4768</v>
      </c>
      <c r="BU152" s="57" t="s">
        <v>4769</v>
      </c>
      <c r="BX152" s="57" t="s">
        <v>4770</v>
      </c>
    </row>
    <row r="153" spans="61:76">
      <c r="BI153" s="57">
        <v>152</v>
      </c>
      <c r="BJ153" s="57" t="s">
        <v>211</v>
      </c>
      <c r="BK153" s="57" t="s">
        <v>1580</v>
      </c>
      <c r="BL153" s="57" t="s">
        <v>1581</v>
      </c>
      <c r="BM153" s="57" t="s">
        <v>1580</v>
      </c>
      <c r="BN153" s="57" t="s">
        <v>1581</v>
      </c>
      <c r="BO153" s="57" t="s">
        <v>791</v>
      </c>
      <c r="BP153" s="57" t="s">
        <v>795</v>
      </c>
      <c r="BQ153" s="57" t="s">
        <v>793</v>
      </c>
      <c r="BR153" s="57" t="s">
        <v>794</v>
      </c>
      <c r="BS153" s="57" t="s">
        <v>4767</v>
      </c>
      <c r="BT153" s="57" t="s">
        <v>4768</v>
      </c>
      <c r="BU153" s="57" t="s">
        <v>4769</v>
      </c>
      <c r="BV153" s="57" t="s">
        <v>4777</v>
      </c>
      <c r="BX153" s="57" t="s">
        <v>4778</v>
      </c>
    </row>
    <row r="154" spans="61:76">
      <c r="BI154" s="57">
        <v>153</v>
      </c>
      <c r="BJ154" s="57" t="s">
        <v>211</v>
      </c>
      <c r="BK154" s="57" t="s">
        <v>1580</v>
      </c>
      <c r="BL154" s="57" t="s">
        <v>1581</v>
      </c>
      <c r="BM154" s="57" t="s">
        <v>1580</v>
      </c>
      <c r="BN154" s="57" t="s">
        <v>1581</v>
      </c>
      <c r="BO154" s="57" t="s">
        <v>4857</v>
      </c>
      <c r="BP154" s="57" t="s">
        <v>4858</v>
      </c>
      <c r="BQ154" s="57" t="s">
        <v>4859</v>
      </c>
      <c r="BR154" s="57" t="s">
        <v>1589</v>
      </c>
      <c r="BS154" s="57" t="s">
        <v>4796</v>
      </c>
      <c r="BT154" s="57" t="s">
        <v>4808</v>
      </c>
      <c r="BU154" s="57" t="s">
        <v>4809</v>
      </c>
      <c r="BX154" s="57" t="s">
        <v>4860</v>
      </c>
    </row>
    <row r="155" spans="61:76">
      <c r="BI155" s="57">
        <v>154</v>
      </c>
      <c r="BJ155" s="57" t="s">
        <v>211</v>
      </c>
      <c r="BK155" s="57" t="s">
        <v>1580</v>
      </c>
      <c r="BL155" s="57" t="s">
        <v>1581</v>
      </c>
      <c r="BM155" s="57" t="s">
        <v>1580</v>
      </c>
      <c r="BN155" s="57" t="s">
        <v>1581</v>
      </c>
      <c r="BO155" s="57" t="s">
        <v>1594</v>
      </c>
      <c r="BP155" s="57" t="s">
        <v>1597</v>
      </c>
      <c r="BQ155" s="57" t="s">
        <v>1596</v>
      </c>
      <c r="BR155" s="57" t="s">
        <v>1589</v>
      </c>
      <c r="BS155" s="57" t="s">
        <v>4767</v>
      </c>
      <c r="BT155" s="57" t="s">
        <v>4768</v>
      </c>
      <c r="BU155" s="57" t="s">
        <v>4769</v>
      </c>
      <c r="BX155" s="57" t="s">
        <v>4834</v>
      </c>
    </row>
    <row r="156" spans="61:76">
      <c r="BI156" s="57">
        <v>155</v>
      </c>
      <c r="BJ156" s="57" t="s">
        <v>211</v>
      </c>
      <c r="BK156" s="57" t="s">
        <v>1580</v>
      </c>
      <c r="BL156" s="57" t="s">
        <v>1581</v>
      </c>
      <c r="BM156" s="57" t="s">
        <v>1580</v>
      </c>
      <c r="BN156" s="57" t="s">
        <v>1581</v>
      </c>
      <c r="BO156" s="57" t="s">
        <v>1565</v>
      </c>
      <c r="BP156" s="57" t="s">
        <v>1569</v>
      </c>
      <c r="BQ156" s="57" t="s">
        <v>1567</v>
      </c>
      <c r="BR156" s="57" t="s">
        <v>1568</v>
      </c>
      <c r="BS156" s="57" t="s">
        <v>4767</v>
      </c>
      <c r="BT156" s="57" t="s">
        <v>4768</v>
      </c>
      <c r="BU156" s="57" t="s">
        <v>4769</v>
      </c>
      <c r="BX156" s="57" t="s">
        <v>4855</v>
      </c>
    </row>
    <row r="157" spans="61:76">
      <c r="BI157" s="57">
        <v>156</v>
      </c>
      <c r="BJ157" s="57" t="s">
        <v>211</v>
      </c>
      <c r="BK157" s="57" t="s">
        <v>1601</v>
      </c>
      <c r="BL157" s="57" t="s">
        <v>4154</v>
      </c>
      <c r="BM157" s="57" t="s">
        <v>1602</v>
      </c>
      <c r="BN157" s="57" t="s">
        <v>1603</v>
      </c>
      <c r="BO157" s="57" t="s">
        <v>1599</v>
      </c>
      <c r="BP157" s="57" t="s">
        <v>1606</v>
      </c>
      <c r="BQ157" s="57" t="s">
        <v>1604</v>
      </c>
      <c r="BR157" s="57" t="s">
        <v>1605</v>
      </c>
      <c r="BS157" s="57" t="s">
        <v>4767</v>
      </c>
      <c r="BT157" s="57" t="s">
        <v>4768</v>
      </c>
      <c r="BU157" s="57" t="s">
        <v>4769</v>
      </c>
      <c r="BV157" s="57" t="s">
        <v>4861</v>
      </c>
      <c r="BX157" s="57" t="s">
        <v>4861</v>
      </c>
    </row>
    <row r="158" spans="61:76">
      <c r="BI158" s="57">
        <v>157</v>
      </c>
      <c r="BJ158" s="57" t="s">
        <v>211</v>
      </c>
      <c r="BK158" s="57" t="s">
        <v>1601</v>
      </c>
      <c r="BL158" s="57" t="s">
        <v>4154</v>
      </c>
      <c r="BM158" s="57" t="s">
        <v>1612</v>
      </c>
      <c r="BN158" s="57" t="s">
        <v>1613</v>
      </c>
      <c r="BO158" s="57" t="s">
        <v>1610</v>
      </c>
      <c r="BP158" s="57" t="s">
        <v>1615</v>
      </c>
      <c r="BQ158" s="57" t="s">
        <v>1614</v>
      </c>
      <c r="BR158" s="57" t="s">
        <v>1605</v>
      </c>
      <c r="BS158" s="57" t="s">
        <v>4767</v>
      </c>
      <c r="BT158" s="57" t="s">
        <v>4768</v>
      </c>
      <c r="BU158" s="57" t="s">
        <v>4769</v>
      </c>
      <c r="BV158" s="57" t="s">
        <v>4862</v>
      </c>
      <c r="BX158" s="57" t="s">
        <v>4862</v>
      </c>
    </row>
    <row r="159" spans="61:76">
      <c r="BI159" s="57">
        <v>158</v>
      </c>
      <c r="BJ159" s="57" t="s">
        <v>211</v>
      </c>
      <c r="BK159" s="57" t="s">
        <v>1601</v>
      </c>
      <c r="BL159" s="57" t="s">
        <v>4154</v>
      </c>
      <c r="BM159" s="57" t="s">
        <v>1620</v>
      </c>
      <c r="BN159" s="57" t="s">
        <v>1621</v>
      </c>
      <c r="BO159" s="57" t="s">
        <v>1618</v>
      </c>
      <c r="BP159" s="57" t="s">
        <v>1623</v>
      </c>
      <c r="BQ159" s="57" t="s">
        <v>1622</v>
      </c>
      <c r="BR159" s="57" t="s">
        <v>1605</v>
      </c>
      <c r="BS159" s="57" t="s">
        <v>4767</v>
      </c>
      <c r="BT159" s="57" t="s">
        <v>4768</v>
      </c>
      <c r="BU159" s="57" t="s">
        <v>4769</v>
      </c>
      <c r="BX159" s="57" t="s">
        <v>4770</v>
      </c>
    </row>
    <row r="160" spans="61:76">
      <c r="BI160" s="57">
        <v>159</v>
      </c>
      <c r="BJ160" s="57" t="s">
        <v>211</v>
      </c>
      <c r="BK160" s="57" t="s">
        <v>1601</v>
      </c>
      <c r="BL160" s="57" t="s">
        <v>4154</v>
      </c>
      <c r="BM160" s="57" t="s">
        <v>1620</v>
      </c>
      <c r="BN160" s="57" t="s">
        <v>1621</v>
      </c>
      <c r="BO160" s="57" t="s">
        <v>1626</v>
      </c>
      <c r="BP160" s="57" t="s">
        <v>1629</v>
      </c>
      <c r="BQ160" s="57" t="s">
        <v>1628</v>
      </c>
      <c r="BR160" s="57" t="s">
        <v>1605</v>
      </c>
      <c r="BS160" s="57" t="s">
        <v>4767</v>
      </c>
      <c r="BT160" s="57" t="s">
        <v>4768</v>
      </c>
      <c r="BU160" s="57" t="s">
        <v>4769</v>
      </c>
      <c r="BX160" s="57" t="s">
        <v>4770</v>
      </c>
    </row>
    <row r="161" spans="61:76">
      <c r="BI161" s="57">
        <v>160</v>
      </c>
      <c r="BJ161" s="57" t="s">
        <v>211</v>
      </c>
      <c r="BK161" s="57" t="s">
        <v>1601</v>
      </c>
      <c r="BL161" s="57" t="s">
        <v>4154</v>
      </c>
      <c r="BM161" s="57" t="s">
        <v>1620</v>
      </c>
      <c r="BN161" s="57" t="s">
        <v>1621</v>
      </c>
      <c r="BO161" s="57" t="s">
        <v>709</v>
      </c>
      <c r="BP161" s="57" t="s">
        <v>712</v>
      </c>
      <c r="BQ161" s="57" t="s">
        <v>710</v>
      </c>
      <c r="BR161" s="57" t="s">
        <v>711</v>
      </c>
      <c r="BS161" s="57" t="s">
        <v>4767</v>
      </c>
      <c r="BT161" s="57" t="s">
        <v>4768</v>
      </c>
      <c r="BU161" s="57" t="s">
        <v>4769</v>
      </c>
      <c r="BV161" s="57" t="s">
        <v>4771</v>
      </c>
      <c r="BX161" s="57" t="s">
        <v>4772</v>
      </c>
    </row>
    <row r="162" spans="61:76">
      <c r="BI162" s="57">
        <v>161</v>
      </c>
      <c r="BJ162" s="57" t="s">
        <v>211</v>
      </c>
      <c r="BK162" s="57" t="s">
        <v>1601</v>
      </c>
      <c r="BL162" s="57" t="s">
        <v>4154</v>
      </c>
      <c r="BM162" s="57" t="s">
        <v>1634</v>
      </c>
      <c r="BN162" s="57" t="s">
        <v>1635</v>
      </c>
      <c r="BO162" s="57" t="s">
        <v>1632</v>
      </c>
      <c r="BP162" s="57" t="s">
        <v>1637</v>
      </c>
      <c r="BQ162" s="57" t="s">
        <v>1636</v>
      </c>
      <c r="BR162" s="57" t="s">
        <v>1605</v>
      </c>
      <c r="BS162" s="57" t="s">
        <v>4767</v>
      </c>
      <c r="BT162" s="57" t="s">
        <v>4768</v>
      </c>
      <c r="BU162" s="57" t="s">
        <v>4769</v>
      </c>
      <c r="BV162" s="57" t="s">
        <v>4863</v>
      </c>
      <c r="BX162" s="57" t="s">
        <v>4863</v>
      </c>
    </row>
    <row r="163" spans="61:76">
      <c r="BI163" s="57">
        <v>162</v>
      </c>
      <c r="BJ163" s="57" t="s">
        <v>211</v>
      </c>
      <c r="BK163" s="57" t="s">
        <v>1601</v>
      </c>
      <c r="BL163" s="57" t="s">
        <v>4154</v>
      </c>
      <c r="BM163" s="57" t="s">
        <v>1642</v>
      </c>
      <c r="BN163" s="57" t="s">
        <v>1643</v>
      </c>
      <c r="BO163" s="57" t="s">
        <v>1640</v>
      </c>
      <c r="BP163" s="57" t="s">
        <v>1645</v>
      </c>
      <c r="BQ163" s="57" t="s">
        <v>1644</v>
      </c>
      <c r="BR163" s="57" t="s">
        <v>1605</v>
      </c>
      <c r="BS163" s="57" t="s">
        <v>4767</v>
      </c>
      <c r="BT163" s="57" t="s">
        <v>4768</v>
      </c>
      <c r="BU163" s="57" t="s">
        <v>4769</v>
      </c>
      <c r="BV163" s="57" t="s">
        <v>4864</v>
      </c>
      <c r="BX163" s="57" t="s">
        <v>4864</v>
      </c>
    </row>
    <row r="164" spans="61:76">
      <c r="BI164" s="57">
        <v>163</v>
      </c>
      <c r="BJ164" s="57" t="s">
        <v>211</v>
      </c>
      <c r="BK164" s="57" t="s">
        <v>1601</v>
      </c>
      <c r="BL164" s="57" t="s">
        <v>4154</v>
      </c>
      <c r="BM164" s="57" t="s">
        <v>1650</v>
      </c>
      <c r="BN164" s="57" t="s">
        <v>1651</v>
      </c>
      <c r="BO164" s="57" t="s">
        <v>1648</v>
      </c>
      <c r="BP164" s="57" t="s">
        <v>1653</v>
      </c>
      <c r="BQ164" s="57" t="s">
        <v>1652</v>
      </c>
      <c r="BR164" s="57" t="s">
        <v>1605</v>
      </c>
      <c r="BS164" s="57" t="s">
        <v>4767</v>
      </c>
      <c r="BT164" s="57" t="s">
        <v>4768</v>
      </c>
      <c r="BU164" s="57" t="s">
        <v>4769</v>
      </c>
      <c r="BV164" s="57" t="s">
        <v>4865</v>
      </c>
      <c r="BX164" s="57" t="s">
        <v>4865</v>
      </c>
    </row>
    <row r="165" spans="61:76">
      <c r="BI165" s="57">
        <v>164</v>
      </c>
      <c r="BJ165" s="57" t="s">
        <v>211</v>
      </c>
      <c r="BK165" s="57" t="s">
        <v>1601</v>
      </c>
      <c r="BL165" s="57" t="s">
        <v>4154</v>
      </c>
      <c r="BM165" s="57" t="s">
        <v>1658</v>
      </c>
      <c r="BN165" s="57" t="s">
        <v>1659</v>
      </c>
      <c r="BO165" s="57" t="s">
        <v>1656</v>
      </c>
      <c r="BP165" s="57" t="s">
        <v>1661</v>
      </c>
      <c r="BQ165" s="57" t="s">
        <v>1660</v>
      </c>
      <c r="BR165" s="57" t="s">
        <v>1605</v>
      </c>
      <c r="BS165" s="57" t="s">
        <v>4767</v>
      </c>
      <c r="BT165" s="57" t="s">
        <v>4768</v>
      </c>
      <c r="BU165" s="57" t="s">
        <v>4769</v>
      </c>
      <c r="BV165" s="57" t="s">
        <v>4866</v>
      </c>
      <c r="BX165" s="57" t="s">
        <v>4866</v>
      </c>
    </row>
    <row r="166" spans="61:76">
      <c r="BI166" s="57">
        <v>165</v>
      </c>
      <c r="BJ166" s="57" t="s">
        <v>211</v>
      </c>
      <c r="BK166" s="57" t="s">
        <v>1601</v>
      </c>
      <c r="BL166" s="57" t="s">
        <v>4154</v>
      </c>
      <c r="BM166" s="57" t="s">
        <v>1666</v>
      </c>
      <c r="BN166" s="57" t="s">
        <v>1667</v>
      </c>
      <c r="BO166" s="57" t="s">
        <v>1664</v>
      </c>
      <c r="BP166" s="57" t="s">
        <v>1669</v>
      </c>
      <c r="BQ166" s="57" t="s">
        <v>1668</v>
      </c>
      <c r="BR166" s="57" t="s">
        <v>1605</v>
      </c>
      <c r="BS166" s="57" t="s">
        <v>4767</v>
      </c>
      <c r="BT166" s="57" t="s">
        <v>4768</v>
      </c>
      <c r="BU166" s="57" t="s">
        <v>4769</v>
      </c>
      <c r="BV166" s="57" t="s">
        <v>4861</v>
      </c>
      <c r="BX166" s="57" t="s">
        <v>4861</v>
      </c>
    </row>
    <row r="167" spans="61:76">
      <c r="BI167" s="57">
        <v>166</v>
      </c>
      <c r="BJ167" s="57" t="s">
        <v>211</v>
      </c>
      <c r="BK167" s="57" t="s">
        <v>1601</v>
      </c>
      <c r="BL167" s="57" t="s">
        <v>4154</v>
      </c>
      <c r="BM167" s="57" t="s">
        <v>1673</v>
      </c>
      <c r="BN167" s="57" t="s">
        <v>1674</v>
      </c>
      <c r="BO167" s="57" t="s">
        <v>1626</v>
      </c>
      <c r="BP167" s="57" t="s">
        <v>1629</v>
      </c>
      <c r="BQ167" s="57" t="s">
        <v>1628</v>
      </c>
      <c r="BR167" s="57" t="s">
        <v>1605</v>
      </c>
      <c r="BS167" s="57" t="s">
        <v>4767</v>
      </c>
      <c r="BT167" s="57" t="s">
        <v>4768</v>
      </c>
      <c r="BU167" s="57" t="s">
        <v>4769</v>
      </c>
      <c r="BX167" s="57" t="s">
        <v>4772</v>
      </c>
    </row>
    <row r="168" spans="61:76">
      <c r="BI168" s="57">
        <v>167</v>
      </c>
      <c r="BJ168" s="57" t="s">
        <v>211</v>
      </c>
      <c r="BK168" s="57" t="s">
        <v>1601</v>
      </c>
      <c r="BL168" s="57" t="s">
        <v>4154</v>
      </c>
      <c r="BM168" s="57" t="s">
        <v>1678</v>
      </c>
      <c r="BN168" s="57" t="s">
        <v>1679</v>
      </c>
      <c r="BO168" s="57" t="s">
        <v>1676</v>
      </c>
      <c r="BP168" s="57" t="s">
        <v>1681</v>
      </c>
      <c r="BQ168" s="57" t="s">
        <v>1680</v>
      </c>
      <c r="BR168" s="57" t="s">
        <v>1605</v>
      </c>
      <c r="BS168" s="57" t="s">
        <v>4767</v>
      </c>
      <c r="BT168" s="57" t="s">
        <v>4768</v>
      </c>
      <c r="BU168" s="57" t="s">
        <v>4769</v>
      </c>
      <c r="BV168" s="57" t="s">
        <v>4867</v>
      </c>
      <c r="BX168" s="57" t="s">
        <v>4867</v>
      </c>
    </row>
    <row r="169" spans="61:76">
      <c r="BI169" s="57">
        <v>168</v>
      </c>
      <c r="BJ169" s="57" t="s">
        <v>211</v>
      </c>
      <c r="BK169" s="57" t="s">
        <v>1601</v>
      </c>
      <c r="BL169" s="57" t="s">
        <v>4154</v>
      </c>
      <c r="BM169" s="57" t="s">
        <v>1686</v>
      </c>
      <c r="BN169" s="57" t="s">
        <v>1687</v>
      </c>
      <c r="BO169" s="57" t="s">
        <v>1684</v>
      </c>
      <c r="BP169" s="57" t="s">
        <v>1689</v>
      </c>
      <c r="BQ169" s="57" t="s">
        <v>1688</v>
      </c>
      <c r="BR169" s="57" t="s">
        <v>1605</v>
      </c>
      <c r="BS169" s="57" t="s">
        <v>4767</v>
      </c>
      <c r="BT169" s="57" t="s">
        <v>4768</v>
      </c>
      <c r="BU169" s="57" t="s">
        <v>4769</v>
      </c>
      <c r="BV169" s="57" t="s">
        <v>4868</v>
      </c>
      <c r="BX169" s="57" t="s">
        <v>4868</v>
      </c>
    </row>
    <row r="170" spans="61:76">
      <c r="BI170" s="57">
        <v>169</v>
      </c>
      <c r="BJ170" s="57" t="s">
        <v>211</v>
      </c>
      <c r="BK170" s="57" t="s">
        <v>1601</v>
      </c>
      <c r="BL170" s="57" t="s">
        <v>4154</v>
      </c>
      <c r="BM170" s="57" t="s">
        <v>1694</v>
      </c>
      <c r="BN170" s="57" t="s">
        <v>1695</v>
      </c>
      <c r="BO170" s="57" t="s">
        <v>1692</v>
      </c>
      <c r="BP170" s="57" t="s">
        <v>1697</v>
      </c>
      <c r="BQ170" s="57" t="s">
        <v>1696</v>
      </c>
      <c r="BR170" s="57" t="s">
        <v>1605</v>
      </c>
      <c r="BS170" s="57" t="s">
        <v>4767</v>
      </c>
      <c r="BT170" s="57" t="s">
        <v>4768</v>
      </c>
      <c r="BU170" s="57" t="s">
        <v>4769</v>
      </c>
      <c r="BV170" s="57" t="s">
        <v>4869</v>
      </c>
      <c r="BX170" s="57" t="s">
        <v>4869</v>
      </c>
    </row>
    <row r="171" spans="61:76">
      <c r="BI171" s="57">
        <v>170</v>
      </c>
      <c r="BJ171" s="57" t="s">
        <v>211</v>
      </c>
      <c r="BK171" s="57" t="s">
        <v>1702</v>
      </c>
      <c r="BL171" s="57" t="s">
        <v>4157</v>
      </c>
      <c r="BM171" s="57" t="s">
        <v>1703</v>
      </c>
      <c r="BN171" s="57" t="s">
        <v>1704</v>
      </c>
      <c r="BO171" s="57" t="s">
        <v>1700</v>
      </c>
      <c r="BP171" s="57" t="s">
        <v>1707</v>
      </c>
      <c r="BQ171" s="57" t="s">
        <v>1705</v>
      </c>
      <c r="BR171" s="57" t="s">
        <v>1706</v>
      </c>
      <c r="BS171" s="57" t="s">
        <v>4767</v>
      </c>
      <c r="BT171" s="57" t="s">
        <v>4768</v>
      </c>
      <c r="BU171" s="57" t="s">
        <v>4769</v>
      </c>
      <c r="BX171" s="57" t="s">
        <v>4770</v>
      </c>
    </row>
    <row r="172" spans="61:76">
      <c r="BI172" s="57">
        <v>171</v>
      </c>
      <c r="BJ172" s="57" t="s">
        <v>211</v>
      </c>
      <c r="BK172" s="57" t="s">
        <v>1702</v>
      </c>
      <c r="BL172" s="57" t="s">
        <v>4157</v>
      </c>
      <c r="BM172" s="57" t="s">
        <v>1713</v>
      </c>
      <c r="BN172" s="57" t="s">
        <v>1714</v>
      </c>
      <c r="BO172" s="57" t="s">
        <v>1711</v>
      </c>
      <c r="BP172" s="57" t="s">
        <v>1716</v>
      </c>
      <c r="BQ172" s="57" t="s">
        <v>1715</v>
      </c>
      <c r="BR172" s="57" t="s">
        <v>1706</v>
      </c>
      <c r="BS172" s="57" t="s">
        <v>4767</v>
      </c>
      <c r="BT172" s="57" t="s">
        <v>4768</v>
      </c>
      <c r="BU172" s="57" t="s">
        <v>4769</v>
      </c>
      <c r="BX172" s="57" t="s">
        <v>4770</v>
      </c>
    </row>
    <row r="173" spans="61:76">
      <c r="BI173" s="57">
        <v>172</v>
      </c>
      <c r="BJ173" s="57" t="s">
        <v>211</v>
      </c>
      <c r="BK173" s="57" t="s">
        <v>1702</v>
      </c>
      <c r="BL173" s="57" t="s">
        <v>4157</v>
      </c>
      <c r="BM173" s="57" t="s">
        <v>1721</v>
      </c>
      <c r="BN173" s="57" t="s">
        <v>1722</v>
      </c>
      <c r="BO173" s="57" t="s">
        <v>1719</v>
      </c>
      <c r="BP173" s="57" t="s">
        <v>1724</v>
      </c>
      <c r="BQ173" s="57" t="s">
        <v>1723</v>
      </c>
      <c r="BR173" s="57" t="s">
        <v>1706</v>
      </c>
      <c r="BS173" s="57" t="s">
        <v>4767</v>
      </c>
      <c r="BT173" s="57" t="s">
        <v>4768</v>
      </c>
      <c r="BU173" s="57" t="s">
        <v>4769</v>
      </c>
      <c r="BX173" s="57" t="s">
        <v>4770</v>
      </c>
    </row>
    <row r="174" spans="61:76">
      <c r="BI174" s="57">
        <v>173</v>
      </c>
      <c r="BJ174" s="57" t="s">
        <v>211</v>
      </c>
      <c r="BK174" s="57" t="s">
        <v>1702</v>
      </c>
      <c r="BL174" s="57" t="s">
        <v>4157</v>
      </c>
      <c r="BM174" s="57" t="s">
        <v>1729</v>
      </c>
      <c r="BN174" s="57" t="s">
        <v>1730</v>
      </c>
      <c r="BO174" s="57" t="s">
        <v>1727</v>
      </c>
      <c r="BP174" s="57" t="s">
        <v>1732</v>
      </c>
      <c r="BQ174" s="57" t="s">
        <v>1731</v>
      </c>
      <c r="BR174" s="57" t="s">
        <v>1706</v>
      </c>
      <c r="BS174" s="57" t="s">
        <v>4767</v>
      </c>
      <c r="BT174" s="57" t="s">
        <v>4768</v>
      </c>
      <c r="BU174" s="57" t="s">
        <v>4769</v>
      </c>
      <c r="BX174" s="57" t="s">
        <v>4785</v>
      </c>
    </row>
    <row r="175" spans="61:76">
      <c r="BI175" s="57">
        <v>174</v>
      </c>
      <c r="BJ175" s="57" t="s">
        <v>211</v>
      </c>
      <c r="BK175" s="57" t="s">
        <v>1702</v>
      </c>
      <c r="BL175" s="57" t="s">
        <v>4157</v>
      </c>
      <c r="BM175" s="57" t="s">
        <v>1737</v>
      </c>
      <c r="BN175" s="57" t="s">
        <v>1738</v>
      </c>
      <c r="BO175" s="57" t="s">
        <v>1735</v>
      </c>
      <c r="BP175" s="57" t="s">
        <v>1740</v>
      </c>
      <c r="BQ175" s="57" t="s">
        <v>1739</v>
      </c>
      <c r="BR175" s="57" t="s">
        <v>1706</v>
      </c>
      <c r="BS175" s="57" t="s">
        <v>4767</v>
      </c>
      <c r="BT175" s="57" t="s">
        <v>4768</v>
      </c>
      <c r="BU175" s="57" t="s">
        <v>4769</v>
      </c>
      <c r="BX175" s="57" t="s">
        <v>4770</v>
      </c>
    </row>
    <row r="176" spans="61:76">
      <c r="BI176" s="57">
        <v>175</v>
      </c>
      <c r="BJ176" s="57" t="s">
        <v>211</v>
      </c>
      <c r="BK176" s="57" t="s">
        <v>1702</v>
      </c>
      <c r="BL176" s="57" t="s">
        <v>4157</v>
      </c>
      <c r="BM176" s="57" t="s">
        <v>1745</v>
      </c>
      <c r="BN176" s="57" t="s">
        <v>1746</v>
      </c>
      <c r="BO176" s="57" t="s">
        <v>1743</v>
      </c>
      <c r="BP176" s="57" t="s">
        <v>1748</v>
      </c>
      <c r="BQ176" s="57" t="s">
        <v>1747</v>
      </c>
      <c r="BR176" s="57" t="s">
        <v>1706</v>
      </c>
      <c r="BS176" s="57" t="s">
        <v>4767</v>
      </c>
      <c r="BT176" s="57" t="s">
        <v>4768</v>
      </c>
      <c r="BU176" s="57" t="s">
        <v>4769</v>
      </c>
      <c r="BX176" s="57" t="s">
        <v>4770</v>
      </c>
    </row>
    <row r="177" spans="61:76">
      <c r="BI177" s="57">
        <v>176</v>
      </c>
      <c r="BJ177" s="57" t="s">
        <v>211</v>
      </c>
      <c r="BK177" s="57" t="s">
        <v>1702</v>
      </c>
      <c r="BL177" s="57" t="s">
        <v>4157</v>
      </c>
      <c r="BM177" s="57" t="s">
        <v>1753</v>
      </c>
      <c r="BN177" s="57" t="s">
        <v>1754</v>
      </c>
      <c r="BO177" s="57" t="s">
        <v>1751</v>
      </c>
      <c r="BP177" s="57" t="s">
        <v>1756</v>
      </c>
      <c r="BQ177" s="57" t="s">
        <v>1755</v>
      </c>
      <c r="BR177" s="57" t="s">
        <v>1706</v>
      </c>
      <c r="BS177" s="57" t="s">
        <v>4767</v>
      </c>
      <c r="BT177" s="57" t="s">
        <v>4768</v>
      </c>
      <c r="BU177" s="57" t="s">
        <v>4769</v>
      </c>
      <c r="BX177" s="57" t="s">
        <v>4770</v>
      </c>
    </row>
    <row r="178" spans="61:76">
      <c r="BI178" s="57">
        <v>177</v>
      </c>
      <c r="BJ178" s="57" t="s">
        <v>211</v>
      </c>
      <c r="BK178" s="57" t="s">
        <v>1702</v>
      </c>
      <c r="BL178" s="57" t="s">
        <v>4157</v>
      </c>
      <c r="BM178" s="57" t="s">
        <v>1761</v>
      </c>
      <c r="BN178" s="57" t="s">
        <v>1762</v>
      </c>
      <c r="BO178" s="57" t="s">
        <v>1759</v>
      </c>
      <c r="BP178" s="57" t="s">
        <v>1764</v>
      </c>
      <c r="BQ178" s="57" t="s">
        <v>1763</v>
      </c>
      <c r="BR178" s="57" t="s">
        <v>1706</v>
      </c>
      <c r="BS178" s="57" t="s">
        <v>4767</v>
      </c>
      <c r="BT178" s="57" t="s">
        <v>4768</v>
      </c>
      <c r="BU178" s="57" t="s">
        <v>4769</v>
      </c>
      <c r="BX178" s="57" t="s">
        <v>4770</v>
      </c>
    </row>
    <row r="179" spans="61:76">
      <c r="BI179" s="57">
        <v>178</v>
      </c>
      <c r="BJ179" s="57" t="s">
        <v>211</v>
      </c>
      <c r="BK179" s="57" t="s">
        <v>1702</v>
      </c>
      <c r="BL179" s="57" t="s">
        <v>4157</v>
      </c>
      <c r="BM179" s="57" t="s">
        <v>1769</v>
      </c>
      <c r="BN179" s="57" t="s">
        <v>1770</v>
      </c>
      <c r="BO179" s="57" t="s">
        <v>1767</v>
      </c>
      <c r="BP179" s="57" t="s">
        <v>1772</v>
      </c>
      <c r="BQ179" s="57" t="s">
        <v>1771</v>
      </c>
      <c r="BR179" s="57" t="s">
        <v>1706</v>
      </c>
      <c r="BS179" s="57" t="s">
        <v>4767</v>
      </c>
      <c r="BT179" s="57" t="s">
        <v>4768</v>
      </c>
      <c r="BU179" s="57" t="s">
        <v>4769</v>
      </c>
      <c r="BX179" s="57" t="s">
        <v>4770</v>
      </c>
    </row>
    <row r="180" spans="61:76">
      <c r="BI180" s="57">
        <v>179</v>
      </c>
      <c r="BJ180" s="57" t="s">
        <v>211</v>
      </c>
      <c r="BK180" s="57" t="s">
        <v>1702</v>
      </c>
      <c r="BL180" s="57" t="s">
        <v>4157</v>
      </c>
      <c r="BM180" s="57" t="s">
        <v>1777</v>
      </c>
      <c r="BN180" s="57" t="s">
        <v>1778</v>
      </c>
      <c r="BO180" s="57" t="s">
        <v>1775</v>
      </c>
      <c r="BP180" s="57" t="s">
        <v>1780</v>
      </c>
      <c r="BQ180" s="57" t="s">
        <v>1779</v>
      </c>
      <c r="BR180" s="57" t="s">
        <v>1706</v>
      </c>
      <c r="BS180" s="57" t="s">
        <v>4767</v>
      </c>
      <c r="BT180" s="57" t="s">
        <v>4768</v>
      </c>
      <c r="BU180" s="57" t="s">
        <v>4769</v>
      </c>
      <c r="BX180" s="57" t="s">
        <v>4770</v>
      </c>
    </row>
    <row r="181" spans="61:76">
      <c r="BI181" s="57">
        <v>180</v>
      </c>
      <c r="BJ181" s="57" t="s">
        <v>211</v>
      </c>
      <c r="BK181" s="57" t="s">
        <v>1702</v>
      </c>
      <c r="BL181" s="57" t="s">
        <v>4157</v>
      </c>
      <c r="BM181" s="57" t="s">
        <v>1785</v>
      </c>
      <c r="BN181" s="57" t="s">
        <v>1786</v>
      </c>
      <c r="BO181" s="57" t="s">
        <v>1783</v>
      </c>
      <c r="BP181" s="57" t="s">
        <v>1788</v>
      </c>
      <c r="BQ181" s="57" t="s">
        <v>1787</v>
      </c>
      <c r="BR181" s="57" t="s">
        <v>1706</v>
      </c>
      <c r="BS181" s="57" t="s">
        <v>4767</v>
      </c>
      <c r="BT181" s="57" t="s">
        <v>4768</v>
      </c>
      <c r="BU181" s="57" t="s">
        <v>4769</v>
      </c>
      <c r="BX181" s="57" t="s">
        <v>4770</v>
      </c>
    </row>
    <row r="182" spans="61:76">
      <c r="BI182" s="57">
        <v>181</v>
      </c>
      <c r="BJ182" s="57" t="s">
        <v>211</v>
      </c>
      <c r="BK182" s="57" t="s">
        <v>1702</v>
      </c>
      <c r="BL182" s="57" t="s">
        <v>4157</v>
      </c>
      <c r="BM182" s="57" t="s">
        <v>1793</v>
      </c>
      <c r="BN182" s="57" t="s">
        <v>1794</v>
      </c>
      <c r="BO182" s="57" t="s">
        <v>1791</v>
      </c>
      <c r="BP182" s="57" t="s">
        <v>1796</v>
      </c>
      <c r="BQ182" s="57" t="s">
        <v>1795</v>
      </c>
      <c r="BR182" s="57" t="s">
        <v>1706</v>
      </c>
      <c r="BS182" s="57" t="s">
        <v>4767</v>
      </c>
      <c r="BT182" s="57" t="s">
        <v>4768</v>
      </c>
      <c r="BU182" s="57" t="s">
        <v>4769</v>
      </c>
      <c r="BX182" s="57" t="s">
        <v>4770</v>
      </c>
    </row>
    <row r="183" spans="61:76">
      <c r="BI183" s="57">
        <v>182</v>
      </c>
      <c r="BJ183" s="57" t="s">
        <v>211</v>
      </c>
      <c r="BK183" s="57" t="s">
        <v>1702</v>
      </c>
      <c r="BL183" s="57" t="s">
        <v>4157</v>
      </c>
      <c r="BM183" s="57" t="s">
        <v>1801</v>
      </c>
      <c r="BN183" s="57" t="s">
        <v>1802</v>
      </c>
      <c r="BO183" s="57" t="s">
        <v>1799</v>
      </c>
      <c r="BP183" s="57" t="s">
        <v>1804</v>
      </c>
      <c r="BQ183" s="57" t="s">
        <v>1803</v>
      </c>
      <c r="BR183" s="57" t="s">
        <v>1706</v>
      </c>
      <c r="BS183" s="57" t="s">
        <v>4767</v>
      </c>
      <c r="BT183" s="57" t="s">
        <v>4768</v>
      </c>
      <c r="BU183" s="57" t="s">
        <v>4769</v>
      </c>
      <c r="BX183" s="57" t="s">
        <v>4770</v>
      </c>
    </row>
    <row r="184" spans="61:76">
      <c r="BI184" s="57">
        <v>183</v>
      </c>
      <c r="BJ184" s="57" t="s">
        <v>211</v>
      </c>
      <c r="BK184" s="57" t="s">
        <v>1702</v>
      </c>
      <c r="BL184" s="57" t="s">
        <v>4157</v>
      </c>
      <c r="BM184" s="57" t="s">
        <v>1809</v>
      </c>
      <c r="BN184" s="57" t="s">
        <v>1810</v>
      </c>
      <c r="BO184" s="57" t="s">
        <v>1807</v>
      </c>
      <c r="BP184" s="57" t="s">
        <v>1812</v>
      </c>
      <c r="BQ184" s="57" t="s">
        <v>1811</v>
      </c>
      <c r="BR184" s="57" t="s">
        <v>1706</v>
      </c>
      <c r="BS184" s="57" t="s">
        <v>4767</v>
      </c>
      <c r="BT184" s="57" t="s">
        <v>4768</v>
      </c>
      <c r="BU184" s="57" t="s">
        <v>4769</v>
      </c>
      <c r="BX184" s="57" t="s">
        <v>4770</v>
      </c>
    </row>
    <row r="185" spans="61:76">
      <c r="BI185" s="57">
        <v>184</v>
      </c>
      <c r="BJ185" s="57" t="s">
        <v>211</v>
      </c>
      <c r="BK185" s="57" t="s">
        <v>1817</v>
      </c>
      <c r="BL185" s="57" t="s">
        <v>4158</v>
      </c>
      <c r="BM185" s="57" t="s">
        <v>1818</v>
      </c>
      <c r="BN185" s="57" t="s">
        <v>1819</v>
      </c>
      <c r="BO185" s="57" t="s">
        <v>1815</v>
      </c>
      <c r="BP185" s="57" t="s">
        <v>1822</v>
      </c>
      <c r="BQ185" s="57" t="s">
        <v>1820</v>
      </c>
      <c r="BR185" s="57" t="s">
        <v>1821</v>
      </c>
      <c r="BS185" s="57" t="s">
        <v>4767</v>
      </c>
      <c r="BT185" s="57" t="s">
        <v>4768</v>
      </c>
      <c r="BU185" s="57" t="s">
        <v>4769</v>
      </c>
      <c r="BV185" s="57" t="s">
        <v>4870</v>
      </c>
      <c r="BX185" s="57" t="s">
        <v>4834</v>
      </c>
    </row>
    <row r="186" spans="61:76">
      <c r="BI186" s="57">
        <v>185</v>
      </c>
      <c r="BJ186" s="57" t="s">
        <v>211</v>
      </c>
      <c r="BK186" s="57" t="s">
        <v>1817</v>
      </c>
      <c r="BL186" s="57" t="s">
        <v>4158</v>
      </c>
      <c r="BM186" s="57" t="s">
        <v>1828</v>
      </c>
      <c r="BN186" s="57" t="s">
        <v>1829</v>
      </c>
      <c r="BO186" s="57" t="s">
        <v>1826</v>
      </c>
      <c r="BP186" s="57" t="s">
        <v>1831</v>
      </c>
      <c r="BQ186" s="57" t="s">
        <v>1830</v>
      </c>
      <c r="BR186" s="57" t="s">
        <v>1821</v>
      </c>
      <c r="BS186" s="57" t="s">
        <v>4767</v>
      </c>
      <c r="BT186" s="57" t="s">
        <v>4768</v>
      </c>
      <c r="BU186" s="57" t="s">
        <v>4769</v>
      </c>
      <c r="BV186" s="57" t="s">
        <v>4870</v>
      </c>
      <c r="BX186" s="57" t="s">
        <v>4834</v>
      </c>
    </row>
    <row r="187" spans="61:76">
      <c r="BI187" s="57">
        <v>186</v>
      </c>
      <c r="BJ187" s="57" t="s">
        <v>211</v>
      </c>
      <c r="BK187" s="57" t="s">
        <v>1817</v>
      </c>
      <c r="BL187" s="57" t="s">
        <v>4158</v>
      </c>
      <c r="BM187" s="57" t="s">
        <v>1836</v>
      </c>
      <c r="BN187" s="57" t="s">
        <v>1837</v>
      </c>
      <c r="BO187" s="57" t="s">
        <v>1834</v>
      </c>
      <c r="BP187" s="57" t="s">
        <v>1839</v>
      </c>
      <c r="BQ187" s="57" t="s">
        <v>1838</v>
      </c>
      <c r="BR187" s="57" t="s">
        <v>1255</v>
      </c>
      <c r="BS187" s="57" t="s">
        <v>4767</v>
      </c>
      <c r="BT187" s="57" t="s">
        <v>4768</v>
      </c>
      <c r="BU187" s="57" t="s">
        <v>4769</v>
      </c>
      <c r="BV187" s="57" t="s">
        <v>4871</v>
      </c>
      <c r="BX187" s="57" t="s">
        <v>4871</v>
      </c>
    </row>
    <row r="188" spans="61:76">
      <c r="BI188" s="57">
        <v>187</v>
      </c>
      <c r="BJ188" s="57" t="s">
        <v>211</v>
      </c>
      <c r="BK188" s="57" t="s">
        <v>1817</v>
      </c>
      <c r="BL188" s="57" t="s">
        <v>4158</v>
      </c>
      <c r="BM188" s="57" t="s">
        <v>1836</v>
      </c>
      <c r="BN188" s="57" t="s">
        <v>1837</v>
      </c>
      <c r="BO188" s="57" t="s">
        <v>1842</v>
      </c>
      <c r="BP188" s="57" t="s">
        <v>1845</v>
      </c>
      <c r="BQ188" s="57" t="s">
        <v>1844</v>
      </c>
      <c r="BR188" s="57" t="s">
        <v>1821</v>
      </c>
      <c r="BS188" s="57" t="s">
        <v>4796</v>
      </c>
      <c r="BT188" s="57" t="s">
        <v>4808</v>
      </c>
      <c r="BU188" s="57" t="s">
        <v>4809</v>
      </c>
      <c r="BV188" s="57" t="s">
        <v>4872</v>
      </c>
      <c r="BX188" s="57" t="s">
        <v>4834</v>
      </c>
    </row>
    <row r="189" spans="61:76">
      <c r="BI189" s="57">
        <v>188</v>
      </c>
      <c r="BJ189" s="57" t="s">
        <v>211</v>
      </c>
      <c r="BK189" s="57" t="s">
        <v>1817</v>
      </c>
      <c r="BL189" s="57" t="s">
        <v>4158</v>
      </c>
      <c r="BM189" s="57" t="s">
        <v>1836</v>
      </c>
      <c r="BN189" s="57" t="s">
        <v>1837</v>
      </c>
      <c r="BO189" s="57" t="s">
        <v>1915</v>
      </c>
      <c r="BP189" s="57" t="s">
        <v>1918</v>
      </c>
      <c r="BQ189" s="57" t="s">
        <v>1917</v>
      </c>
      <c r="BR189" s="57" t="s">
        <v>1821</v>
      </c>
      <c r="BS189" s="57" t="s">
        <v>4767</v>
      </c>
      <c r="BT189" s="57" t="s">
        <v>4768</v>
      </c>
      <c r="BU189" s="57" t="s">
        <v>4769</v>
      </c>
      <c r="BX189" s="57" t="s">
        <v>4782</v>
      </c>
    </row>
    <row r="190" spans="61:76">
      <c r="BI190" s="57">
        <v>189</v>
      </c>
      <c r="BJ190" s="57" t="s">
        <v>211</v>
      </c>
      <c r="BK190" s="57" t="s">
        <v>1817</v>
      </c>
      <c r="BL190" s="57" t="s">
        <v>4158</v>
      </c>
      <c r="BM190" s="57" t="s">
        <v>1854</v>
      </c>
      <c r="BN190" s="57" t="s">
        <v>1855</v>
      </c>
      <c r="BO190" s="57" t="s">
        <v>1852</v>
      </c>
      <c r="BP190" s="57" t="s">
        <v>1857</v>
      </c>
      <c r="BQ190" s="57" t="s">
        <v>1856</v>
      </c>
      <c r="BR190" s="57" t="s">
        <v>1821</v>
      </c>
      <c r="BS190" s="57" t="s">
        <v>4767</v>
      </c>
      <c r="BT190" s="57" t="s">
        <v>4768</v>
      </c>
      <c r="BU190" s="57" t="s">
        <v>4769</v>
      </c>
      <c r="BV190" s="57" t="s">
        <v>4870</v>
      </c>
      <c r="BX190" s="57" t="s">
        <v>4834</v>
      </c>
    </row>
    <row r="191" spans="61:76">
      <c r="BI191" s="57">
        <v>190</v>
      </c>
      <c r="BJ191" s="57" t="s">
        <v>211</v>
      </c>
      <c r="BK191" s="57" t="s">
        <v>1817</v>
      </c>
      <c r="BL191" s="57" t="s">
        <v>4158</v>
      </c>
      <c r="BM191" s="57" t="s">
        <v>1854</v>
      </c>
      <c r="BN191" s="57" t="s">
        <v>1855</v>
      </c>
      <c r="BO191" s="57" t="s">
        <v>1847</v>
      </c>
      <c r="BP191" s="57" t="s">
        <v>1850</v>
      </c>
      <c r="BQ191" s="57" t="s">
        <v>1849</v>
      </c>
      <c r="BR191" s="57" t="s">
        <v>1821</v>
      </c>
      <c r="BS191" s="57" t="s">
        <v>4767</v>
      </c>
      <c r="BT191" s="57" t="s">
        <v>4768</v>
      </c>
      <c r="BU191" s="57" t="s">
        <v>4769</v>
      </c>
      <c r="BX191" s="57" t="s">
        <v>4835</v>
      </c>
    </row>
    <row r="192" spans="61:76">
      <c r="BI192" s="57">
        <v>191</v>
      </c>
      <c r="BJ192" s="57" t="s">
        <v>211</v>
      </c>
      <c r="BK192" s="57" t="s">
        <v>1817</v>
      </c>
      <c r="BL192" s="57" t="s">
        <v>4158</v>
      </c>
      <c r="BM192" s="57" t="s">
        <v>1862</v>
      </c>
      <c r="BN192" s="57" t="s">
        <v>1863</v>
      </c>
      <c r="BO192" s="57" t="s">
        <v>5089</v>
      </c>
      <c r="BP192" s="57" t="s">
        <v>5091</v>
      </c>
      <c r="BQ192" s="57" t="s">
        <v>5090</v>
      </c>
      <c r="BR192" s="57" t="s">
        <v>1821</v>
      </c>
      <c r="BS192" s="57" t="s">
        <v>4767</v>
      </c>
      <c r="BT192" s="57" t="s">
        <v>4768</v>
      </c>
      <c r="BU192" s="57" t="s">
        <v>4769</v>
      </c>
      <c r="BX192" s="57" t="s">
        <v>5109</v>
      </c>
    </row>
    <row r="193" spans="61:76">
      <c r="BI193" s="57">
        <v>192</v>
      </c>
      <c r="BJ193" s="57" t="s">
        <v>211</v>
      </c>
      <c r="BK193" s="57" t="s">
        <v>1817</v>
      </c>
      <c r="BL193" s="57" t="s">
        <v>4158</v>
      </c>
      <c r="BM193" s="57" t="s">
        <v>1862</v>
      </c>
      <c r="BN193" s="57" t="s">
        <v>1863</v>
      </c>
      <c r="BO193" s="57" t="s">
        <v>1860</v>
      </c>
      <c r="BP193" s="57" t="s">
        <v>1865</v>
      </c>
      <c r="BQ193" s="57" t="s">
        <v>1864</v>
      </c>
      <c r="BR193" s="57" t="s">
        <v>1821</v>
      </c>
      <c r="BS193" s="57" t="s">
        <v>4767</v>
      </c>
      <c r="BT193" s="57" t="s">
        <v>4768</v>
      </c>
      <c r="BU193" s="57" t="s">
        <v>4769</v>
      </c>
      <c r="BV193" s="57" t="s">
        <v>4872</v>
      </c>
      <c r="BX193" s="57" t="s">
        <v>4834</v>
      </c>
    </row>
    <row r="194" spans="61:76">
      <c r="BI194" s="57">
        <v>193</v>
      </c>
      <c r="BJ194" s="57" t="s">
        <v>211</v>
      </c>
      <c r="BK194" s="57" t="s">
        <v>1817</v>
      </c>
      <c r="BL194" s="57" t="s">
        <v>4158</v>
      </c>
      <c r="BM194" s="57" t="s">
        <v>1870</v>
      </c>
      <c r="BN194" s="57" t="s">
        <v>1871</v>
      </c>
      <c r="BO194" s="57" t="s">
        <v>1868</v>
      </c>
      <c r="BP194" s="57" t="s">
        <v>5093</v>
      </c>
      <c r="BQ194" s="57" t="s">
        <v>1872</v>
      </c>
      <c r="BR194" s="57" t="s">
        <v>1352</v>
      </c>
      <c r="BS194" s="57" t="s">
        <v>4767</v>
      </c>
      <c r="BT194" s="57" t="s">
        <v>4768</v>
      </c>
      <c r="BU194" s="57" t="s">
        <v>4769</v>
      </c>
      <c r="BV194" s="57" t="s">
        <v>4873</v>
      </c>
      <c r="BX194" s="57" t="s">
        <v>4873</v>
      </c>
    </row>
    <row r="195" spans="61:76">
      <c r="BI195" s="57">
        <v>194</v>
      </c>
      <c r="BJ195" s="57" t="s">
        <v>211</v>
      </c>
      <c r="BK195" s="57" t="s">
        <v>1817</v>
      </c>
      <c r="BL195" s="57" t="s">
        <v>4158</v>
      </c>
      <c r="BM195" s="57" t="s">
        <v>1876</v>
      </c>
      <c r="BN195" s="57" t="s">
        <v>1877</v>
      </c>
      <c r="BO195" s="57" t="s">
        <v>4874</v>
      </c>
      <c r="BP195" s="57" t="s">
        <v>4875</v>
      </c>
      <c r="BQ195" s="57" t="s">
        <v>4876</v>
      </c>
      <c r="BR195" s="57" t="s">
        <v>1821</v>
      </c>
      <c r="BS195" s="57" t="s">
        <v>4796</v>
      </c>
      <c r="BT195" s="57" t="s">
        <v>4808</v>
      </c>
      <c r="BU195" s="57" t="s">
        <v>4809</v>
      </c>
      <c r="BV195" s="57" t="s">
        <v>4877</v>
      </c>
      <c r="BX195" s="57" t="s">
        <v>4877</v>
      </c>
    </row>
    <row r="196" spans="61:76">
      <c r="BI196" s="57">
        <v>195</v>
      </c>
      <c r="BJ196" s="57" t="s">
        <v>211</v>
      </c>
      <c r="BK196" s="57" t="s">
        <v>1817</v>
      </c>
      <c r="BL196" s="57" t="s">
        <v>4158</v>
      </c>
      <c r="BM196" s="57" t="s">
        <v>1876</v>
      </c>
      <c r="BN196" s="57" t="s">
        <v>1877</v>
      </c>
      <c r="BO196" s="57" t="s">
        <v>983</v>
      </c>
      <c r="BP196" s="57" t="s">
        <v>986</v>
      </c>
      <c r="BQ196" s="57" t="s">
        <v>985</v>
      </c>
      <c r="BR196" s="57" t="s">
        <v>738</v>
      </c>
      <c r="BS196" s="57" t="s">
        <v>4789</v>
      </c>
      <c r="BT196" s="57" t="s">
        <v>4790</v>
      </c>
      <c r="BU196" s="57" t="s">
        <v>4791</v>
      </c>
      <c r="BX196" s="57" t="s">
        <v>4772</v>
      </c>
    </row>
    <row r="197" spans="61:76">
      <c r="BI197" s="57">
        <v>196</v>
      </c>
      <c r="BJ197" s="57" t="s">
        <v>211</v>
      </c>
      <c r="BK197" s="57" t="s">
        <v>1817</v>
      </c>
      <c r="BL197" s="57" t="s">
        <v>4158</v>
      </c>
      <c r="BM197" s="57" t="s">
        <v>1876</v>
      </c>
      <c r="BN197" s="57" t="s">
        <v>1877</v>
      </c>
      <c r="BO197" s="57" t="s">
        <v>983</v>
      </c>
      <c r="BP197" s="57" t="s">
        <v>986</v>
      </c>
      <c r="BQ197" s="57" t="s">
        <v>985</v>
      </c>
      <c r="BR197" s="57" t="s">
        <v>738</v>
      </c>
      <c r="BS197" s="57" t="s">
        <v>4878</v>
      </c>
      <c r="BT197" s="57" t="s">
        <v>4879</v>
      </c>
      <c r="BU197" s="57" t="s">
        <v>4880</v>
      </c>
      <c r="BX197" s="57" t="s">
        <v>4772</v>
      </c>
    </row>
    <row r="198" spans="61:76">
      <c r="BI198" s="57">
        <v>197</v>
      </c>
      <c r="BJ198" s="57" t="s">
        <v>211</v>
      </c>
      <c r="BK198" s="57" t="s">
        <v>1817</v>
      </c>
      <c r="BL198" s="57" t="s">
        <v>4158</v>
      </c>
      <c r="BM198" s="57" t="s">
        <v>1880</v>
      </c>
      <c r="BN198" s="57" t="s">
        <v>1881</v>
      </c>
      <c r="BO198" s="57" t="s">
        <v>1815</v>
      </c>
      <c r="BP198" s="57" t="s">
        <v>1822</v>
      </c>
      <c r="BQ198" s="57" t="s">
        <v>1820</v>
      </c>
      <c r="BR198" s="57" t="s">
        <v>1821</v>
      </c>
      <c r="BS198" s="57" t="s">
        <v>4767</v>
      </c>
      <c r="BT198" s="57" t="s">
        <v>4768</v>
      </c>
      <c r="BU198" s="57" t="s">
        <v>4769</v>
      </c>
      <c r="BV198" s="57" t="s">
        <v>4870</v>
      </c>
      <c r="BX198" s="57" t="s">
        <v>4834</v>
      </c>
    </row>
    <row r="199" spans="61:76">
      <c r="BI199" s="57">
        <v>198</v>
      </c>
      <c r="BJ199" s="57" t="s">
        <v>211</v>
      </c>
      <c r="BK199" s="57" t="s">
        <v>1817</v>
      </c>
      <c r="BL199" s="57" t="s">
        <v>4158</v>
      </c>
      <c r="BM199" s="57" t="s">
        <v>1884</v>
      </c>
      <c r="BN199" s="57" t="s">
        <v>1885</v>
      </c>
      <c r="BO199" s="57" t="s">
        <v>1852</v>
      </c>
      <c r="BP199" s="57" t="s">
        <v>1857</v>
      </c>
      <c r="BQ199" s="57" t="s">
        <v>1856</v>
      </c>
      <c r="BR199" s="57" t="s">
        <v>1821</v>
      </c>
      <c r="BS199" s="57" t="s">
        <v>4767</v>
      </c>
      <c r="BT199" s="57" t="s">
        <v>4768</v>
      </c>
      <c r="BU199" s="57" t="s">
        <v>4769</v>
      </c>
      <c r="BV199" s="57" t="s">
        <v>4870</v>
      </c>
      <c r="BX199" s="57" t="s">
        <v>4834</v>
      </c>
    </row>
    <row r="200" spans="61:76">
      <c r="BI200" s="57">
        <v>199</v>
      </c>
      <c r="BJ200" s="57" t="s">
        <v>211</v>
      </c>
      <c r="BK200" s="57" t="s">
        <v>1817</v>
      </c>
      <c r="BL200" s="57" t="s">
        <v>4158</v>
      </c>
      <c r="BM200" s="57" t="s">
        <v>1888</v>
      </c>
      <c r="BN200" s="57" t="s">
        <v>1889</v>
      </c>
      <c r="BO200" s="57" t="s">
        <v>1860</v>
      </c>
      <c r="BP200" s="57" t="s">
        <v>1865</v>
      </c>
      <c r="BQ200" s="57" t="s">
        <v>1864</v>
      </c>
      <c r="BR200" s="57" t="s">
        <v>1821</v>
      </c>
      <c r="BS200" s="57" t="s">
        <v>4767</v>
      </c>
      <c r="BT200" s="57" t="s">
        <v>4768</v>
      </c>
      <c r="BU200" s="57" t="s">
        <v>4769</v>
      </c>
      <c r="BV200" s="57" t="s">
        <v>4872</v>
      </c>
      <c r="BX200" s="57" t="s">
        <v>4834</v>
      </c>
    </row>
    <row r="201" spans="61:76">
      <c r="BI201" s="57">
        <v>200</v>
      </c>
      <c r="BJ201" s="57" t="s">
        <v>211</v>
      </c>
      <c r="BK201" s="57" t="s">
        <v>1817</v>
      </c>
      <c r="BL201" s="57" t="s">
        <v>4158</v>
      </c>
      <c r="BM201" s="57" t="s">
        <v>1892</v>
      </c>
      <c r="BN201" s="57" t="s">
        <v>1893</v>
      </c>
      <c r="BO201" s="57" t="s">
        <v>1815</v>
      </c>
      <c r="BP201" s="57" t="s">
        <v>1822</v>
      </c>
      <c r="BQ201" s="57" t="s">
        <v>1820</v>
      </c>
      <c r="BR201" s="57" t="s">
        <v>1821</v>
      </c>
      <c r="BS201" s="57" t="s">
        <v>4767</v>
      </c>
      <c r="BT201" s="57" t="s">
        <v>4768</v>
      </c>
      <c r="BU201" s="57" t="s">
        <v>4769</v>
      </c>
      <c r="BV201" s="57" t="s">
        <v>4870</v>
      </c>
      <c r="BX201" s="57" t="s">
        <v>4834</v>
      </c>
    </row>
    <row r="202" spans="61:76">
      <c r="BI202" s="57">
        <v>201</v>
      </c>
      <c r="BJ202" s="57" t="s">
        <v>211</v>
      </c>
      <c r="BK202" s="57" t="s">
        <v>1817</v>
      </c>
      <c r="BL202" s="57" t="s">
        <v>4158</v>
      </c>
      <c r="BM202" s="57" t="s">
        <v>1896</v>
      </c>
      <c r="BN202" s="57" t="s">
        <v>1897</v>
      </c>
      <c r="BO202" s="57" t="s">
        <v>1826</v>
      </c>
      <c r="BP202" s="57" t="s">
        <v>1831</v>
      </c>
      <c r="BQ202" s="57" t="s">
        <v>1830</v>
      </c>
      <c r="BR202" s="57" t="s">
        <v>1821</v>
      </c>
      <c r="BS202" s="57" t="s">
        <v>4767</v>
      </c>
      <c r="BT202" s="57" t="s">
        <v>4768</v>
      </c>
      <c r="BU202" s="57" t="s">
        <v>4769</v>
      </c>
      <c r="BV202" s="57" t="s">
        <v>4870</v>
      </c>
      <c r="BX202" s="57" t="s">
        <v>4834</v>
      </c>
    </row>
    <row r="203" spans="61:76">
      <c r="BI203" s="57">
        <v>202</v>
      </c>
      <c r="BJ203" s="57" t="s">
        <v>211</v>
      </c>
      <c r="BK203" s="57" t="s">
        <v>1817</v>
      </c>
      <c r="BL203" s="57" t="s">
        <v>4158</v>
      </c>
      <c r="BM203" s="57" t="s">
        <v>1900</v>
      </c>
      <c r="BN203" s="57" t="s">
        <v>1901</v>
      </c>
      <c r="BO203" s="57" t="s">
        <v>1815</v>
      </c>
      <c r="BP203" s="57" t="s">
        <v>1822</v>
      </c>
      <c r="BQ203" s="57" t="s">
        <v>1820</v>
      </c>
      <c r="BR203" s="57" t="s">
        <v>1821</v>
      </c>
      <c r="BS203" s="57" t="s">
        <v>4767</v>
      </c>
      <c r="BT203" s="57" t="s">
        <v>4768</v>
      </c>
      <c r="BU203" s="57" t="s">
        <v>4769</v>
      </c>
      <c r="BV203" s="57" t="s">
        <v>4870</v>
      </c>
      <c r="BX203" s="57" t="s">
        <v>4834</v>
      </c>
    </row>
    <row r="204" spans="61:76">
      <c r="BI204" s="57">
        <v>203</v>
      </c>
      <c r="BJ204" s="57" t="s">
        <v>211</v>
      </c>
      <c r="BK204" s="57" t="s">
        <v>1817</v>
      </c>
      <c r="BL204" s="57" t="s">
        <v>4158</v>
      </c>
      <c r="BM204" s="57" t="s">
        <v>1904</v>
      </c>
      <c r="BN204" s="57" t="s">
        <v>1905</v>
      </c>
      <c r="BO204" s="57" t="s">
        <v>1826</v>
      </c>
      <c r="BP204" s="57" t="s">
        <v>1831</v>
      </c>
      <c r="BQ204" s="57" t="s">
        <v>1830</v>
      </c>
      <c r="BR204" s="57" t="s">
        <v>1821</v>
      </c>
      <c r="BS204" s="57" t="s">
        <v>4767</v>
      </c>
      <c r="BT204" s="57" t="s">
        <v>4768</v>
      </c>
      <c r="BU204" s="57" t="s">
        <v>4769</v>
      </c>
      <c r="BV204" s="57" t="s">
        <v>4870</v>
      </c>
      <c r="BX204" s="57" t="s">
        <v>4834</v>
      </c>
    </row>
    <row r="205" spans="61:76">
      <c r="BI205" s="57">
        <v>204</v>
      </c>
      <c r="BJ205" s="57" t="s">
        <v>211</v>
      </c>
      <c r="BK205" s="57" t="s">
        <v>1817</v>
      </c>
      <c r="BL205" s="57" t="s">
        <v>4158</v>
      </c>
      <c r="BM205" s="57" t="s">
        <v>1908</v>
      </c>
      <c r="BN205" s="57" t="s">
        <v>1909</v>
      </c>
      <c r="BO205" s="57" t="s">
        <v>1860</v>
      </c>
      <c r="BP205" s="57" t="s">
        <v>1865</v>
      </c>
      <c r="BQ205" s="57" t="s">
        <v>1864</v>
      </c>
      <c r="BR205" s="57" t="s">
        <v>1821</v>
      </c>
      <c r="BS205" s="57" t="s">
        <v>4767</v>
      </c>
      <c r="BT205" s="57" t="s">
        <v>4768</v>
      </c>
      <c r="BU205" s="57" t="s">
        <v>4769</v>
      </c>
      <c r="BV205" s="57" t="s">
        <v>4872</v>
      </c>
      <c r="BX205" s="57" t="s">
        <v>4834</v>
      </c>
    </row>
    <row r="206" spans="61:76">
      <c r="BI206" s="57">
        <v>205</v>
      </c>
      <c r="BJ206" s="57" t="s">
        <v>211</v>
      </c>
      <c r="BK206" s="57" t="s">
        <v>1817</v>
      </c>
      <c r="BL206" s="57" t="s">
        <v>4158</v>
      </c>
      <c r="BM206" s="57" t="s">
        <v>1912</v>
      </c>
      <c r="BN206" s="57" t="s">
        <v>1913</v>
      </c>
      <c r="BO206" s="57" t="s">
        <v>1842</v>
      </c>
      <c r="BP206" s="57" t="s">
        <v>1845</v>
      </c>
      <c r="BQ206" s="57" t="s">
        <v>1844</v>
      </c>
      <c r="BR206" s="57" t="s">
        <v>1821</v>
      </c>
      <c r="BS206" s="57" t="s">
        <v>4796</v>
      </c>
      <c r="BT206" s="57" t="s">
        <v>4808</v>
      </c>
      <c r="BU206" s="57" t="s">
        <v>4809</v>
      </c>
      <c r="BV206" s="57" t="s">
        <v>4872</v>
      </c>
      <c r="BX206" s="57" t="s">
        <v>4834</v>
      </c>
    </row>
    <row r="207" spans="61:76">
      <c r="BI207" s="57">
        <v>206</v>
      </c>
      <c r="BJ207" s="57" t="s">
        <v>211</v>
      </c>
      <c r="BK207" s="57" t="s">
        <v>1817</v>
      </c>
      <c r="BL207" s="57" t="s">
        <v>4158</v>
      </c>
      <c r="BM207" s="57" t="s">
        <v>1912</v>
      </c>
      <c r="BN207" s="57" t="s">
        <v>1913</v>
      </c>
      <c r="BO207" s="57" t="s">
        <v>1915</v>
      </c>
      <c r="BP207" s="57" t="s">
        <v>1918</v>
      </c>
      <c r="BQ207" s="57" t="s">
        <v>1917</v>
      </c>
      <c r="BR207" s="57" t="s">
        <v>1821</v>
      </c>
      <c r="BS207" s="57" t="s">
        <v>4767</v>
      </c>
      <c r="BT207" s="57" t="s">
        <v>4768</v>
      </c>
      <c r="BU207" s="57" t="s">
        <v>4769</v>
      </c>
      <c r="BX207" s="57" t="s">
        <v>4772</v>
      </c>
    </row>
    <row r="208" spans="61:76">
      <c r="BI208" s="57">
        <v>207</v>
      </c>
      <c r="BJ208" s="57" t="s">
        <v>211</v>
      </c>
      <c r="BK208" s="57" t="s">
        <v>1922</v>
      </c>
      <c r="BL208" s="57" t="s">
        <v>4168</v>
      </c>
      <c r="BM208" s="57" t="s">
        <v>1923</v>
      </c>
      <c r="BN208" s="57" t="s">
        <v>1924</v>
      </c>
      <c r="BO208" s="57" t="s">
        <v>1920</v>
      </c>
      <c r="BP208" s="57" t="s">
        <v>1927</v>
      </c>
      <c r="BQ208" s="57" t="s">
        <v>1925</v>
      </c>
      <c r="BR208" s="57" t="s">
        <v>1926</v>
      </c>
      <c r="BS208" s="57" t="s">
        <v>4767</v>
      </c>
      <c r="BT208" s="57" t="s">
        <v>4768</v>
      </c>
      <c r="BU208" s="57" t="s">
        <v>4769</v>
      </c>
      <c r="BX208" s="57" t="s">
        <v>4772</v>
      </c>
    </row>
    <row r="209" spans="61:76">
      <c r="BI209" s="57">
        <v>208</v>
      </c>
      <c r="BJ209" s="57" t="s">
        <v>211</v>
      </c>
      <c r="BK209" s="57" t="s">
        <v>1922</v>
      </c>
      <c r="BL209" s="57" t="s">
        <v>4168</v>
      </c>
      <c r="BM209" s="57" t="s">
        <v>1932</v>
      </c>
      <c r="BN209" s="57" t="s">
        <v>1933</v>
      </c>
      <c r="BO209" s="57" t="s">
        <v>1920</v>
      </c>
      <c r="BP209" s="57" t="s">
        <v>1927</v>
      </c>
      <c r="BQ209" s="57" t="s">
        <v>1925</v>
      </c>
      <c r="BR209" s="57" t="s">
        <v>1926</v>
      </c>
      <c r="BS209" s="57" t="s">
        <v>4767</v>
      </c>
      <c r="BT209" s="57" t="s">
        <v>4768</v>
      </c>
      <c r="BU209" s="57" t="s">
        <v>4769</v>
      </c>
      <c r="BX209" s="57" t="s">
        <v>4881</v>
      </c>
    </row>
    <row r="210" spans="61:76">
      <c r="BI210" s="57">
        <v>209</v>
      </c>
      <c r="BJ210" s="57" t="s">
        <v>211</v>
      </c>
      <c r="BK210" s="57" t="s">
        <v>1922</v>
      </c>
      <c r="BL210" s="57" t="s">
        <v>4168</v>
      </c>
      <c r="BM210" s="57" t="s">
        <v>1936</v>
      </c>
      <c r="BN210" s="57" t="s">
        <v>1937</v>
      </c>
      <c r="BO210" s="57" t="s">
        <v>791</v>
      </c>
      <c r="BP210" s="57" t="s">
        <v>795</v>
      </c>
      <c r="BQ210" s="57" t="s">
        <v>793</v>
      </c>
      <c r="BR210" s="57" t="s">
        <v>794</v>
      </c>
      <c r="BS210" s="57" t="s">
        <v>4767</v>
      </c>
      <c r="BT210" s="57" t="s">
        <v>4768</v>
      </c>
      <c r="BU210" s="57" t="s">
        <v>4769</v>
      </c>
      <c r="BV210" s="57" t="s">
        <v>4777</v>
      </c>
      <c r="BX210" s="57" t="s">
        <v>4834</v>
      </c>
    </row>
    <row r="211" spans="61:76">
      <c r="BI211" s="57">
        <v>210</v>
      </c>
      <c r="BJ211" s="57" t="s">
        <v>211</v>
      </c>
      <c r="BK211" s="57" t="s">
        <v>1922</v>
      </c>
      <c r="BL211" s="57" t="s">
        <v>4168</v>
      </c>
      <c r="BM211" s="57" t="s">
        <v>1936</v>
      </c>
      <c r="BN211" s="57" t="s">
        <v>1937</v>
      </c>
      <c r="BO211" s="57" t="s">
        <v>1939</v>
      </c>
      <c r="BP211" s="57" t="s">
        <v>1942</v>
      </c>
      <c r="BQ211" s="57" t="s">
        <v>1941</v>
      </c>
      <c r="BR211" s="57" t="s">
        <v>1926</v>
      </c>
      <c r="BS211" s="57" t="s">
        <v>4767</v>
      </c>
      <c r="BT211" s="57" t="s">
        <v>4768</v>
      </c>
      <c r="BU211" s="57" t="s">
        <v>4769</v>
      </c>
      <c r="BX211" s="57" t="s">
        <v>4882</v>
      </c>
    </row>
    <row r="212" spans="61:76">
      <c r="BI212" s="57">
        <v>211</v>
      </c>
      <c r="BJ212" s="57" t="s">
        <v>211</v>
      </c>
      <c r="BK212" s="57" t="s">
        <v>1922</v>
      </c>
      <c r="BL212" s="57" t="s">
        <v>4168</v>
      </c>
      <c r="BM212" s="57" t="s">
        <v>1936</v>
      </c>
      <c r="BN212" s="57" t="s">
        <v>1937</v>
      </c>
      <c r="BO212" s="57" t="s">
        <v>1944</v>
      </c>
      <c r="BP212" s="57" t="s">
        <v>1947</v>
      </c>
      <c r="BQ212" s="57" t="s">
        <v>1946</v>
      </c>
      <c r="BR212" s="57" t="s">
        <v>1926</v>
      </c>
      <c r="BS212" s="57" t="s">
        <v>4767</v>
      </c>
      <c r="BT212" s="57" t="s">
        <v>4768</v>
      </c>
      <c r="BU212" s="57" t="s">
        <v>4769</v>
      </c>
      <c r="BX212" s="57" t="s">
        <v>4770</v>
      </c>
    </row>
    <row r="213" spans="61:76">
      <c r="BI213" s="57">
        <v>212</v>
      </c>
      <c r="BJ213" s="57" t="s">
        <v>211</v>
      </c>
      <c r="BK213" s="57" t="s">
        <v>1922</v>
      </c>
      <c r="BL213" s="57" t="s">
        <v>4168</v>
      </c>
      <c r="BM213" s="57" t="s">
        <v>1950</v>
      </c>
      <c r="BN213" s="57" t="s">
        <v>1951</v>
      </c>
      <c r="BO213" s="57" t="s">
        <v>1920</v>
      </c>
      <c r="BP213" s="57" t="s">
        <v>1927</v>
      </c>
      <c r="BQ213" s="57" t="s">
        <v>1925</v>
      </c>
      <c r="BR213" s="57" t="s">
        <v>1926</v>
      </c>
      <c r="BS213" s="57" t="s">
        <v>4767</v>
      </c>
      <c r="BT213" s="57" t="s">
        <v>4768</v>
      </c>
      <c r="BU213" s="57" t="s">
        <v>4769</v>
      </c>
      <c r="BX213" s="57" t="s">
        <v>4772</v>
      </c>
    </row>
    <row r="214" spans="61:76">
      <c r="BI214" s="57">
        <v>213</v>
      </c>
      <c r="BJ214" s="57" t="s">
        <v>211</v>
      </c>
      <c r="BK214" s="57" t="s">
        <v>1922</v>
      </c>
      <c r="BL214" s="57" t="s">
        <v>4168</v>
      </c>
      <c r="BM214" s="57" t="s">
        <v>1954</v>
      </c>
      <c r="BN214" s="57" t="s">
        <v>1955</v>
      </c>
      <c r="BO214" s="57" t="s">
        <v>1920</v>
      </c>
      <c r="BP214" s="57" t="s">
        <v>1927</v>
      </c>
      <c r="BQ214" s="57" t="s">
        <v>1925</v>
      </c>
      <c r="BR214" s="57" t="s">
        <v>1926</v>
      </c>
      <c r="BS214" s="57" t="s">
        <v>4767</v>
      </c>
      <c r="BT214" s="57" t="s">
        <v>4768</v>
      </c>
      <c r="BU214" s="57" t="s">
        <v>4769</v>
      </c>
      <c r="BX214" s="57" t="s">
        <v>4772</v>
      </c>
    </row>
    <row r="215" spans="61:76">
      <c r="BI215" s="57">
        <v>214</v>
      </c>
      <c r="BJ215" s="57" t="s">
        <v>211</v>
      </c>
      <c r="BK215" s="57" t="s">
        <v>1922</v>
      </c>
      <c r="BL215" s="57" t="s">
        <v>4168</v>
      </c>
      <c r="BM215" s="57" t="s">
        <v>1958</v>
      </c>
      <c r="BN215" s="57" t="s">
        <v>1959</v>
      </c>
      <c r="BO215" s="57" t="s">
        <v>1920</v>
      </c>
      <c r="BP215" s="57" t="s">
        <v>1927</v>
      </c>
      <c r="BQ215" s="57" t="s">
        <v>1925</v>
      </c>
      <c r="BR215" s="57" t="s">
        <v>1926</v>
      </c>
      <c r="BS215" s="57" t="s">
        <v>4767</v>
      </c>
      <c r="BT215" s="57" t="s">
        <v>4768</v>
      </c>
      <c r="BU215" s="57" t="s">
        <v>4769</v>
      </c>
      <c r="BX215" s="57" t="s">
        <v>4772</v>
      </c>
    </row>
    <row r="216" spans="61:76">
      <c r="BI216" s="57">
        <v>215</v>
      </c>
      <c r="BJ216" s="57" t="s">
        <v>211</v>
      </c>
      <c r="BK216" s="57" t="s">
        <v>1922</v>
      </c>
      <c r="BL216" s="57" t="s">
        <v>4168</v>
      </c>
      <c r="BM216" s="57" t="s">
        <v>1962</v>
      </c>
      <c r="BN216" s="57" t="s">
        <v>1963</v>
      </c>
      <c r="BO216" s="57" t="s">
        <v>1920</v>
      </c>
      <c r="BP216" s="57" t="s">
        <v>1927</v>
      </c>
      <c r="BQ216" s="57" t="s">
        <v>1925</v>
      </c>
      <c r="BR216" s="57" t="s">
        <v>1926</v>
      </c>
      <c r="BS216" s="57" t="s">
        <v>4767</v>
      </c>
      <c r="BT216" s="57" t="s">
        <v>4768</v>
      </c>
      <c r="BU216" s="57" t="s">
        <v>4769</v>
      </c>
      <c r="BX216" s="57" t="s">
        <v>4772</v>
      </c>
    </row>
    <row r="217" spans="61:76">
      <c r="BI217" s="57">
        <v>216</v>
      </c>
      <c r="BJ217" s="57" t="s">
        <v>211</v>
      </c>
      <c r="BK217" s="57" t="s">
        <v>1922</v>
      </c>
      <c r="BL217" s="57" t="s">
        <v>4168</v>
      </c>
      <c r="BM217" s="57" t="s">
        <v>1966</v>
      </c>
      <c r="BN217" s="57" t="s">
        <v>1967</v>
      </c>
      <c r="BO217" s="57" t="s">
        <v>1920</v>
      </c>
      <c r="BP217" s="57" t="s">
        <v>1927</v>
      </c>
      <c r="BQ217" s="57" t="s">
        <v>1925</v>
      </c>
      <c r="BR217" s="57" t="s">
        <v>1926</v>
      </c>
      <c r="BS217" s="57" t="s">
        <v>4767</v>
      </c>
      <c r="BT217" s="57" t="s">
        <v>4768</v>
      </c>
      <c r="BU217" s="57" t="s">
        <v>4769</v>
      </c>
      <c r="BX217" s="57" t="s">
        <v>4772</v>
      </c>
    </row>
    <row r="218" spans="61:76">
      <c r="BI218" s="57">
        <v>217</v>
      </c>
      <c r="BJ218" s="57" t="s">
        <v>211</v>
      </c>
      <c r="BK218" s="57" t="s">
        <v>1922</v>
      </c>
      <c r="BL218" s="57" t="s">
        <v>4168</v>
      </c>
      <c r="BM218" s="57" t="s">
        <v>1970</v>
      </c>
      <c r="BN218" s="57" t="s">
        <v>1971</v>
      </c>
      <c r="BO218" s="57" t="s">
        <v>1920</v>
      </c>
      <c r="BP218" s="57" t="s">
        <v>1927</v>
      </c>
      <c r="BQ218" s="57" t="s">
        <v>1925</v>
      </c>
      <c r="BR218" s="57" t="s">
        <v>1926</v>
      </c>
      <c r="BS218" s="57" t="s">
        <v>4767</v>
      </c>
      <c r="BT218" s="57" t="s">
        <v>4768</v>
      </c>
      <c r="BU218" s="57" t="s">
        <v>4769</v>
      </c>
      <c r="BX218" s="57" t="s">
        <v>4772</v>
      </c>
    </row>
    <row r="219" spans="61:76">
      <c r="BI219" s="57">
        <v>218</v>
      </c>
      <c r="BJ219" s="57" t="s">
        <v>211</v>
      </c>
      <c r="BK219" s="57" t="s">
        <v>1922</v>
      </c>
      <c r="BL219" s="57" t="s">
        <v>4168</v>
      </c>
      <c r="BM219" s="57" t="s">
        <v>1974</v>
      </c>
      <c r="BN219" s="57" t="s">
        <v>1975</v>
      </c>
      <c r="BO219" s="57" t="s">
        <v>1920</v>
      </c>
      <c r="BP219" s="57" t="s">
        <v>1927</v>
      </c>
      <c r="BQ219" s="57" t="s">
        <v>1925</v>
      </c>
      <c r="BR219" s="57" t="s">
        <v>1926</v>
      </c>
      <c r="BS219" s="57" t="s">
        <v>4767</v>
      </c>
      <c r="BT219" s="57" t="s">
        <v>4768</v>
      </c>
      <c r="BU219" s="57" t="s">
        <v>4769</v>
      </c>
      <c r="BX219" s="57" t="s">
        <v>4772</v>
      </c>
    </row>
    <row r="220" spans="61:76">
      <c r="BI220" s="57">
        <v>219</v>
      </c>
      <c r="BJ220" s="57" t="s">
        <v>211</v>
      </c>
      <c r="BK220" s="57" t="s">
        <v>1922</v>
      </c>
      <c r="BL220" s="57" t="s">
        <v>4168</v>
      </c>
      <c r="BM220" s="57" t="s">
        <v>1978</v>
      </c>
      <c r="BN220" s="57" t="s">
        <v>1979</v>
      </c>
      <c r="BO220" s="57" t="s">
        <v>1920</v>
      </c>
      <c r="BP220" s="57" t="s">
        <v>1927</v>
      </c>
      <c r="BQ220" s="57" t="s">
        <v>1925</v>
      </c>
      <c r="BR220" s="57" t="s">
        <v>1926</v>
      </c>
      <c r="BS220" s="57" t="s">
        <v>4767</v>
      </c>
      <c r="BT220" s="57" t="s">
        <v>4768</v>
      </c>
      <c r="BU220" s="57" t="s">
        <v>4769</v>
      </c>
      <c r="BX220" s="57" t="s">
        <v>4772</v>
      </c>
    </row>
    <row r="221" spans="61:76">
      <c r="BI221" s="57">
        <v>220</v>
      </c>
      <c r="BJ221" s="57" t="s">
        <v>211</v>
      </c>
      <c r="BK221" s="57" t="s">
        <v>1922</v>
      </c>
      <c r="BL221" s="57" t="s">
        <v>4168</v>
      </c>
      <c r="BM221" s="57" t="s">
        <v>1982</v>
      </c>
      <c r="BN221" s="57" t="s">
        <v>1983</v>
      </c>
      <c r="BO221" s="57" t="s">
        <v>1920</v>
      </c>
      <c r="BP221" s="57" t="s">
        <v>1927</v>
      </c>
      <c r="BQ221" s="57" t="s">
        <v>1925</v>
      </c>
      <c r="BR221" s="57" t="s">
        <v>1926</v>
      </c>
      <c r="BS221" s="57" t="s">
        <v>4767</v>
      </c>
      <c r="BT221" s="57" t="s">
        <v>4768</v>
      </c>
      <c r="BU221" s="57" t="s">
        <v>4769</v>
      </c>
      <c r="BX221" s="57" t="s">
        <v>4881</v>
      </c>
    </row>
    <row r="222" spans="61:76">
      <c r="BI222" s="57">
        <v>221</v>
      </c>
      <c r="BJ222" s="57" t="s">
        <v>211</v>
      </c>
      <c r="BK222" s="57" t="s">
        <v>1987</v>
      </c>
      <c r="BL222" s="57" t="s">
        <v>4169</v>
      </c>
      <c r="BM222" s="57" t="s">
        <v>1988</v>
      </c>
      <c r="BN222" s="57" t="s">
        <v>1989</v>
      </c>
      <c r="BO222" s="57" t="s">
        <v>1985</v>
      </c>
      <c r="BP222" s="57" t="s">
        <v>1992</v>
      </c>
      <c r="BQ222" s="57" t="s">
        <v>1990</v>
      </c>
      <c r="BR222" s="57" t="s">
        <v>1991</v>
      </c>
      <c r="BS222" s="57" t="s">
        <v>4767</v>
      </c>
      <c r="BT222" s="57" t="s">
        <v>4768</v>
      </c>
      <c r="BU222" s="57" t="s">
        <v>4769</v>
      </c>
      <c r="BV222" s="57" t="s">
        <v>4883</v>
      </c>
      <c r="BX222" s="57" t="s">
        <v>4772</v>
      </c>
    </row>
    <row r="223" spans="61:76">
      <c r="BI223" s="57">
        <v>222</v>
      </c>
      <c r="BJ223" s="57" t="s">
        <v>211</v>
      </c>
      <c r="BK223" s="57" t="s">
        <v>1987</v>
      </c>
      <c r="BL223" s="57" t="s">
        <v>4169</v>
      </c>
      <c r="BM223" s="57" t="s">
        <v>1997</v>
      </c>
      <c r="BN223" s="57" t="s">
        <v>1998</v>
      </c>
      <c r="BO223" s="57" t="s">
        <v>1985</v>
      </c>
      <c r="BP223" s="57" t="s">
        <v>1992</v>
      </c>
      <c r="BQ223" s="57" t="s">
        <v>1990</v>
      </c>
      <c r="BR223" s="57" t="s">
        <v>1991</v>
      </c>
      <c r="BS223" s="57" t="s">
        <v>4767</v>
      </c>
      <c r="BT223" s="57" t="s">
        <v>4768</v>
      </c>
      <c r="BU223" s="57" t="s">
        <v>4769</v>
      </c>
      <c r="BV223" s="57" t="s">
        <v>4883</v>
      </c>
      <c r="BX223" s="57" t="s">
        <v>4772</v>
      </c>
    </row>
    <row r="224" spans="61:76">
      <c r="BI224" s="57">
        <v>223</v>
      </c>
      <c r="BJ224" s="57" t="s">
        <v>211</v>
      </c>
      <c r="BK224" s="57" t="s">
        <v>1987</v>
      </c>
      <c r="BL224" s="57" t="s">
        <v>4169</v>
      </c>
      <c r="BM224" s="57" t="s">
        <v>1713</v>
      </c>
      <c r="BN224" s="57" t="s">
        <v>2001</v>
      </c>
      <c r="BO224" s="57" t="s">
        <v>1985</v>
      </c>
      <c r="BP224" s="57" t="s">
        <v>1992</v>
      </c>
      <c r="BQ224" s="57" t="s">
        <v>1990</v>
      </c>
      <c r="BR224" s="57" t="s">
        <v>1991</v>
      </c>
      <c r="BS224" s="57" t="s">
        <v>4767</v>
      </c>
      <c r="BT224" s="57" t="s">
        <v>4768</v>
      </c>
      <c r="BU224" s="57" t="s">
        <v>4769</v>
      </c>
      <c r="BV224" s="57" t="s">
        <v>4883</v>
      </c>
      <c r="BX224" s="57" t="s">
        <v>4772</v>
      </c>
    </row>
    <row r="225" spans="61:76">
      <c r="BI225" s="57">
        <v>224</v>
      </c>
      <c r="BJ225" s="57" t="s">
        <v>211</v>
      </c>
      <c r="BK225" s="57" t="s">
        <v>1987</v>
      </c>
      <c r="BL225" s="57" t="s">
        <v>4169</v>
      </c>
      <c r="BM225" s="57" t="s">
        <v>2005</v>
      </c>
      <c r="BN225" s="57" t="s">
        <v>2006</v>
      </c>
      <c r="BO225" s="57" t="s">
        <v>2003</v>
      </c>
      <c r="BP225" s="57" t="s">
        <v>2008</v>
      </c>
      <c r="BQ225" s="57" t="s">
        <v>2007</v>
      </c>
      <c r="BR225" s="57" t="s">
        <v>1991</v>
      </c>
      <c r="BS225" s="57" t="s">
        <v>4767</v>
      </c>
      <c r="BT225" s="57" t="s">
        <v>4768</v>
      </c>
      <c r="BU225" s="57" t="s">
        <v>4769</v>
      </c>
      <c r="BV225" s="57" t="s">
        <v>4884</v>
      </c>
      <c r="BX225" s="57" t="s">
        <v>4884</v>
      </c>
    </row>
    <row r="226" spans="61:76">
      <c r="BI226" s="57">
        <v>225</v>
      </c>
      <c r="BJ226" s="57" t="s">
        <v>211</v>
      </c>
      <c r="BK226" s="57" t="s">
        <v>1987</v>
      </c>
      <c r="BL226" s="57" t="s">
        <v>4169</v>
      </c>
      <c r="BM226" s="57" t="s">
        <v>2005</v>
      </c>
      <c r="BN226" s="57" t="s">
        <v>2006</v>
      </c>
      <c r="BO226" s="57" t="s">
        <v>1985</v>
      </c>
      <c r="BP226" s="57" t="s">
        <v>1992</v>
      </c>
      <c r="BQ226" s="57" t="s">
        <v>1990</v>
      </c>
      <c r="BR226" s="57" t="s">
        <v>1991</v>
      </c>
      <c r="BS226" s="57" t="s">
        <v>4798</v>
      </c>
      <c r="BT226" s="57" t="s">
        <v>4799</v>
      </c>
      <c r="BU226" s="57" t="s">
        <v>4800</v>
      </c>
      <c r="BV226" s="57" t="s">
        <v>4883</v>
      </c>
      <c r="BX226" s="57" t="s">
        <v>4885</v>
      </c>
    </row>
    <row r="227" spans="61:76">
      <c r="BI227" s="57">
        <v>226</v>
      </c>
      <c r="BJ227" s="57" t="s">
        <v>211</v>
      </c>
      <c r="BK227" s="57" t="s">
        <v>1987</v>
      </c>
      <c r="BL227" s="57" t="s">
        <v>4169</v>
      </c>
      <c r="BM227" s="57" t="s">
        <v>2012</v>
      </c>
      <c r="BN227" s="57" t="s">
        <v>2013</v>
      </c>
      <c r="BO227" s="57" t="s">
        <v>1985</v>
      </c>
      <c r="BP227" s="57" t="s">
        <v>1992</v>
      </c>
      <c r="BQ227" s="57" t="s">
        <v>1990</v>
      </c>
      <c r="BR227" s="57" t="s">
        <v>1991</v>
      </c>
      <c r="BS227" s="57" t="s">
        <v>4767</v>
      </c>
      <c r="BT227" s="57" t="s">
        <v>4768</v>
      </c>
      <c r="BU227" s="57" t="s">
        <v>4769</v>
      </c>
      <c r="BV227" s="57" t="s">
        <v>4883</v>
      </c>
      <c r="BX227" s="57" t="s">
        <v>4772</v>
      </c>
    </row>
    <row r="228" spans="61:76">
      <c r="BI228" s="57">
        <v>227</v>
      </c>
      <c r="BJ228" s="57" t="s">
        <v>211</v>
      </c>
      <c r="BK228" s="57" t="s">
        <v>1987</v>
      </c>
      <c r="BL228" s="57" t="s">
        <v>4169</v>
      </c>
      <c r="BM228" s="57" t="s">
        <v>2016</v>
      </c>
      <c r="BN228" s="57" t="s">
        <v>2017</v>
      </c>
      <c r="BO228" s="57" t="s">
        <v>1985</v>
      </c>
      <c r="BP228" s="57" t="s">
        <v>1992</v>
      </c>
      <c r="BQ228" s="57" t="s">
        <v>1990</v>
      </c>
      <c r="BR228" s="57" t="s">
        <v>1991</v>
      </c>
      <c r="BS228" s="57" t="s">
        <v>4796</v>
      </c>
      <c r="BT228" s="57" t="s">
        <v>4803</v>
      </c>
      <c r="BU228" s="57" t="s">
        <v>4887</v>
      </c>
      <c r="BV228" s="57" t="s">
        <v>4883</v>
      </c>
      <c r="BX228" s="57" t="s">
        <v>4888</v>
      </c>
    </row>
    <row r="229" spans="61:76">
      <c r="BI229" s="57">
        <v>228</v>
      </c>
      <c r="BJ229" s="57" t="s">
        <v>211</v>
      </c>
      <c r="BK229" s="57" t="s">
        <v>1987</v>
      </c>
      <c r="BL229" s="57" t="s">
        <v>4169</v>
      </c>
      <c r="BM229" s="57" t="s">
        <v>2016</v>
      </c>
      <c r="BN229" s="57" t="s">
        <v>2017</v>
      </c>
      <c r="BO229" s="57" t="s">
        <v>1985</v>
      </c>
      <c r="BP229" s="57" t="s">
        <v>1992</v>
      </c>
      <c r="BQ229" s="57" t="s">
        <v>1990</v>
      </c>
      <c r="BR229" s="57" t="s">
        <v>1991</v>
      </c>
      <c r="BS229" s="57" t="s">
        <v>4798</v>
      </c>
      <c r="BT229" s="57" t="s">
        <v>4799</v>
      </c>
      <c r="BU229" s="57" t="s">
        <v>4800</v>
      </c>
      <c r="BV229" s="57" t="s">
        <v>4883</v>
      </c>
      <c r="BX229" s="57" t="s">
        <v>4886</v>
      </c>
    </row>
    <row r="230" spans="61:76">
      <c r="BI230" s="57">
        <v>229</v>
      </c>
      <c r="BJ230" s="57" t="s">
        <v>211</v>
      </c>
      <c r="BK230" s="57" t="s">
        <v>1987</v>
      </c>
      <c r="BL230" s="57" t="s">
        <v>4169</v>
      </c>
      <c r="BM230" s="57" t="s">
        <v>2020</v>
      </c>
      <c r="BN230" s="57" t="s">
        <v>2021</v>
      </c>
      <c r="BO230" s="57" t="s">
        <v>1985</v>
      </c>
      <c r="BP230" s="57" t="s">
        <v>1992</v>
      </c>
      <c r="BQ230" s="57" t="s">
        <v>1990</v>
      </c>
      <c r="BR230" s="57" t="s">
        <v>1991</v>
      </c>
      <c r="BS230" s="57" t="s">
        <v>4767</v>
      </c>
      <c r="BT230" s="57" t="s">
        <v>4768</v>
      </c>
      <c r="BU230" s="57" t="s">
        <v>4769</v>
      </c>
      <c r="BV230" s="57" t="s">
        <v>4883</v>
      </c>
      <c r="BX230" s="57" t="s">
        <v>4889</v>
      </c>
    </row>
    <row r="231" spans="61:76">
      <c r="BI231" s="57">
        <v>230</v>
      </c>
      <c r="BJ231" s="57" t="s">
        <v>211</v>
      </c>
      <c r="BK231" s="57" t="s">
        <v>1987</v>
      </c>
      <c r="BL231" s="57" t="s">
        <v>4169</v>
      </c>
      <c r="BM231" s="57" t="s">
        <v>2024</v>
      </c>
      <c r="BN231" s="57" t="s">
        <v>2025</v>
      </c>
      <c r="BO231" s="57" t="s">
        <v>1985</v>
      </c>
      <c r="BP231" s="57" t="s">
        <v>1992</v>
      </c>
      <c r="BQ231" s="57" t="s">
        <v>1990</v>
      </c>
      <c r="BR231" s="57" t="s">
        <v>1991</v>
      </c>
      <c r="BS231" s="57" t="s">
        <v>4767</v>
      </c>
      <c r="BT231" s="57" t="s">
        <v>4768</v>
      </c>
      <c r="BU231" s="57" t="s">
        <v>4769</v>
      </c>
      <c r="BV231" s="57" t="s">
        <v>4883</v>
      </c>
      <c r="BX231" s="57" t="s">
        <v>4772</v>
      </c>
    </row>
    <row r="232" spans="61:76">
      <c r="BI232" s="57">
        <v>231</v>
      </c>
      <c r="BJ232" s="57" t="s">
        <v>211</v>
      </c>
      <c r="BK232" s="57" t="s">
        <v>1987</v>
      </c>
      <c r="BL232" s="57" t="s">
        <v>4169</v>
      </c>
      <c r="BM232" s="57" t="s">
        <v>2028</v>
      </c>
      <c r="BN232" s="57" t="s">
        <v>2029</v>
      </c>
      <c r="BO232" s="57" t="s">
        <v>1985</v>
      </c>
      <c r="BP232" s="57" t="s">
        <v>1992</v>
      </c>
      <c r="BQ232" s="57" t="s">
        <v>1990</v>
      </c>
      <c r="BR232" s="57" t="s">
        <v>1991</v>
      </c>
      <c r="BS232" s="57" t="s">
        <v>4767</v>
      </c>
      <c r="BT232" s="57" t="s">
        <v>4768</v>
      </c>
      <c r="BU232" s="57" t="s">
        <v>4769</v>
      </c>
      <c r="BV232" s="57" t="s">
        <v>4883</v>
      </c>
      <c r="BX232" s="57" t="s">
        <v>4772</v>
      </c>
    </row>
    <row r="233" spans="61:76">
      <c r="BI233" s="57">
        <v>232</v>
      </c>
      <c r="BJ233" s="57" t="s">
        <v>211</v>
      </c>
      <c r="BK233" s="57" t="s">
        <v>1987</v>
      </c>
      <c r="BL233" s="57" t="s">
        <v>4169</v>
      </c>
      <c r="BM233" s="57" t="s">
        <v>2032</v>
      </c>
      <c r="BN233" s="57" t="s">
        <v>2033</v>
      </c>
      <c r="BO233" s="57" t="s">
        <v>1985</v>
      </c>
      <c r="BP233" s="57" t="s">
        <v>1992</v>
      </c>
      <c r="BQ233" s="57" t="s">
        <v>1990</v>
      </c>
      <c r="BR233" s="57" t="s">
        <v>1991</v>
      </c>
      <c r="BS233" s="57" t="s">
        <v>4767</v>
      </c>
      <c r="BT233" s="57" t="s">
        <v>4768</v>
      </c>
      <c r="BU233" s="57" t="s">
        <v>4769</v>
      </c>
      <c r="BV233" s="57" t="s">
        <v>4883</v>
      </c>
      <c r="BX233" s="57" t="s">
        <v>4772</v>
      </c>
    </row>
    <row r="234" spans="61:76">
      <c r="BI234" s="57">
        <v>233</v>
      </c>
      <c r="BJ234" s="57" t="s">
        <v>211</v>
      </c>
      <c r="BK234" s="57" t="s">
        <v>1987</v>
      </c>
      <c r="BL234" s="57" t="s">
        <v>4169</v>
      </c>
      <c r="BM234" s="57" t="s">
        <v>2036</v>
      </c>
      <c r="BN234" s="57" t="s">
        <v>2037</v>
      </c>
      <c r="BO234" s="57" t="s">
        <v>1985</v>
      </c>
      <c r="BP234" s="57" t="s">
        <v>1992</v>
      </c>
      <c r="BQ234" s="57" t="s">
        <v>1990</v>
      </c>
      <c r="BR234" s="57" t="s">
        <v>1991</v>
      </c>
      <c r="BS234" s="57" t="s">
        <v>4767</v>
      </c>
      <c r="BT234" s="57" t="s">
        <v>4768</v>
      </c>
      <c r="BU234" s="57" t="s">
        <v>4769</v>
      </c>
      <c r="BV234" s="57" t="s">
        <v>4883</v>
      </c>
      <c r="BX234" s="57" t="s">
        <v>4772</v>
      </c>
    </row>
    <row r="235" spans="61:76">
      <c r="BI235" s="57">
        <v>234</v>
      </c>
      <c r="BJ235" s="57" t="s">
        <v>211</v>
      </c>
      <c r="BK235" s="57" t="s">
        <v>2041</v>
      </c>
      <c r="BL235" s="57" t="s">
        <v>4170</v>
      </c>
      <c r="BM235" s="57" t="s">
        <v>2042</v>
      </c>
      <c r="BN235" s="57" t="s">
        <v>2043</v>
      </c>
      <c r="BO235" s="57" t="s">
        <v>2039</v>
      </c>
      <c r="BP235" s="57" t="s">
        <v>1927</v>
      </c>
      <c r="BQ235" s="57" t="s">
        <v>2044</v>
      </c>
      <c r="BR235" s="57" t="s">
        <v>2045</v>
      </c>
      <c r="BS235" s="57" t="s">
        <v>4767</v>
      </c>
      <c r="BT235" s="57" t="s">
        <v>4768</v>
      </c>
      <c r="BU235" s="57" t="s">
        <v>4769</v>
      </c>
      <c r="BV235" s="57" t="s">
        <v>4890</v>
      </c>
      <c r="BX235" s="57" t="s">
        <v>4891</v>
      </c>
    </row>
    <row r="236" spans="61:76">
      <c r="BI236" s="57">
        <v>235</v>
      </c>
      <c r="BJ236" s="57" t="s">
        <v>211</v>
      </c>
      <c r="BK236" s="57" t="s">
        <v>2041</v>
      </c>
      <c r="BL236" s="57" t="s">
        <v>4170</v>
      </c>
      <c r="BM236" s="57" t="s">
        <v>2050</v>
      </c>
      <c r="BN236" s="57" t="s">
        <v>2051</v>
      </c>
      <c r="BO236" s="57" t="s">
        <v>2039</v>
      </c>
      <c r="BP236" s="57" t="s">
        <v>1927</v>
      </c>
      <c r="BQ236" s="57" t="s">
        <v>2044</v>
      </c>
      <c r="BR236" s="57" t="s">
        <v>2045</v>
      </c>
      <c r="BS236" s="57" t="s">
        <v>4767</v>
      </c>
      <c r="BT236" s="57" t="s">
        <v>4768</v>
      </c>
      <c r="BU236" s="57" t="s">
        <v>4769</v>
      </c>
      <c r="BV236" s="57" t="s">
        <v>4890</v>
      </c>
      <c r="BX236" s="57" t="s">
        <v>4891</v>
      </c>
    </row>
    <row r="237" spans="61:76">
      <c r="BI237" s="57">
        <v>236</v>
      </c>
      <c r="BJ237" s="57" t="s">
        <v>211</v>
      </c>
      <c r="BK237" s="57" t="s">
        <v>2041</v>
      </c>
      <c r="BL237" s="57" t="s">
        <v>4170</v>
      </c>
      <c r="BM237" s="57" t="s">
        <v>2054</v>
      </c>
      <c r="BN237" s="57" t="s">
        <v>2055</v>
      </c>
      <c r="BO237" s="57" t="s">
        <v>2039</v>
      </c>
      <c r="BP237" s="57" t="s">
        <v>1927</v>
      </c>
      <c r="BQ237" s="57" t="s">
        <v>2044</v>
      </c>
      <c r="BR237" s="57" t="s">
        <v>2045</v>
      </c>
      <c r="BS237" s="57" t="s">
        <v>4767</v>
      </c>
      <c r="BT237" s="57" t="s">
        <v>4768</v>
      </c>
      <c r="BU237" s="57" t="s">
        <v>4769</v>
      </c>
      <c r="BV237" s="57" t="s">
        <v>4890</v>
      </c>
      <c r="BX237" s="57" t="s">
        <v>4891</v>
      </c>
    </row>
    <row r="238" spans="61:76">
      <c r="BI238" s="57">
        <v>237</v>
      </c>
      <c r="BJ238" s="57" t="s">
        <v>211</v>
      </c>
      <c r="BK238" s="57" t="s">
        <v>2041</v>
      </c>
      <c r="BL238" s="57" t="s">
        <v>4170</v>
      </c>
      <c r="BM238" s="57" t="s">
        <v>2058</v>
      </c>
      <c r="BN238" s="57" t="s">
        <v>2059</v>
      </c>
      <c r="BO238" s="57" t="s">
        <v>2039</v>
      </c>
      <c r="BP238" s="57" t="s">
        <v>1927</v>
      </c>
      <c r="BQ238" s="57" t="s">
        <v>2044</v>
      </c>
      <c r="BR238" s="57" t="s">
        <v>2045</v>
      </c>
      <c r="BS238" s="57" t="s">
        <v>4767</v>
      </c>
      <c r="BT238" s="57" t="s">
        <v>4768</v>
      </c>
      <c r="BU238" s="57" t="s">
        <v>4769</v>
      </c>
      <c r="BV238" s="57" t="s">
        <v>4890</v>
      </c>
      <c r="BX238" s="57" t="s">
        <v>4891</v>
      </c>
    </row>
    <row r="239" spans="61:76">
      <c r="BI239" s="57">
        <v>238</v>
      </c>
      <c r="BJ239" s="57" t="s">
        <v>211</v>
      </c>
      <c r="BK239" s="57" t="s">
        <v>2041</v>
      </c>
      <c r="BL239" s="57" t="s">
        <v>4170</v>
      </c>
      <c r="BM239" s="57" t="s">
        <v>2063</v>
      </c>
      <c r="BN239" s="57" t="s">
        <v>2064</v>
      </c>
      <c r="BO239" s="57" t="s">
        <v>2061</v>
      </c>
      <c r="BP239" s="57" t="s">
        <v>2066</v>
      </c>
      <c r="BQ239" s="57" t="s">
        <v>2065</v>
      </c>
      <c r="BR239" s="57" t="s">
        <v>2045</v>
      </c>
      <c r="BS239" s="57" t="s">
        <v>4767</v>
      </c>
      <c r="BT239" s="57" t="s">
        <v>4768</v>
      </c>
      <c r="BU239" s="57" t="s">
        <v>4769</v>
      </c>
      <c r="BV239" s="57" t="s">
        <v>4892</v>
      </c>
      <c r="BX239" s="57" t="s">
        <v>4892</v>
      </c>
    </row>
    <row r="240" spans="61:76">
      <c r="BI240" s="57">
        <v>239</v>
      </c>
      <c r="BJ240" s="57" t="s">
        <v>211</v>
      </c>
      <c r="BK240" s="57" t="s">
        <v>2041</v>
      </c>
      <c r="BL240" s="57" t="s">
        <v>4170</v>
      </c>
      <c r="BM240" s="57" t="s">
        <v>2063</v>
      </c>
      <c r="BN240" s="57" t="s">
        <v>2064</v>
      </c>
      <c r="BO240" s="57" t="s">
        <v>983</v>
      </c>
      <c r="BP240" s="57" t="s">
        <v>986</v>
      </c>
      <c r="BQ240" s="57" t="s">
        <v>985</v>
      </c>
      <c r="BR240" s="57" t="s">
        <v>738</v>
      </c>
      <c r="BS240" s="57" t="s">
        <v>4767</v>
      </c>
      <c r="BT240" s="57" t="s">
        <v>4768</v>
      </c>
      <c r="BU240" s="57" t="s">
        <v>4769</v>
      </c>
      <c r="BX240" s="57" t="s">
        <v>4801</v>
      </c>
    </row>
    <row r="241" spans="61:76">
      <c r="BI241" s="57">
        <v>240</v>
      </c>
      <c r="BJ241" s="57" t="s">
        <v>211</v>
      </c>
      <c r="BK241" s="57" t="s">
        <v>2041</v>
      </c>
      <c r="BL241" s="57" t="s">
        <v>4170</v>
      </c>
      <c r="BM241" s="57" t="s">
        <v>2063</v>
      </c>
      <c r="BN241" s="57" t="s">
        <v>2064</v>
      </c>
      <c r="BO241" s="57" t="s">
        <v>2070</v>
      </c>
      <c r="BP241" s="57" t="s">
        <v>2073</v>
      </c>
      <c r="BQ241" s="57" t="s">
        <v>2072</v>
      </c>
      <c r="BR241" s="57" t="s">
        <v>1283</v>
      </c>
      <c r="BS241" s="57" t="s">
        <v>4767</v>
      </c>
      <c r="BT241" s="57" t="s">
        <v>4768</v>
      </c>
      <c r="BU241" s="57" t="s">
        <v>4769</v>
      </c>
      <c r="BX241" s="57" t="s">
        <v>4893</v>
      </c>
    </row>
    <row r="242" spans="61:76">
      <c r="BI242" s="57">
        <v>241</v>
      </c>
      <c r="BJ242" s="57" t="s">
        <v>211</v>
      </c>
      <c r="BK242" s="57" t="s">
        <v>2041</v>
      </c>
      <c r="BL242" s="57" t="s">
        <v>4170</v>
      </c>
      <c r="BM242" s="57" t="s">
        <v>2076</v>
      </c>
      <c r="BN242" s="57" t="s">
        <v>2077</v>
      </c>
      <c r="BO242" s="57" t="s">
        <v>2039</v>
      </c>
      <c r="BP242" s="57" t="s">
        <v>1927</v>
      </c>
      <c r="BQ242" s="57" t="s">
        <v>2044</v>
      </c>
      <c r="BR242" s="57" t="s">
        <v>2045</v>
      </c>
      <c r="BS242" s="57" t="s">
        <v>4767</v>
      </c>
      <c r="BT242" s="57" t="s">
        <v>4768</v>
      </c>
      <c r="BU242" s="57" t="s">
        <v>4769</v>
      </c>
      <c r="BV242" s="57" t="s">
        <v>4890</v>
      </c>
      <c r="BX242" s="57" t="s">
        <v>4891</v>
      </c>
    </row>
    <row r="243" spans="61:76">
      <c r="BI243" s="57">
        <v>242</v>
      </c>
      <c r="BJ243" s="57" t="s">
        <v>211</v>
      </c>
      <c r="BK243" s="57" t="s">
        <v>2041</v>
      </c>
      <c r="BL243" s="57" t="s">
        <v>4170</v>
      </c>
      <c r="BM243" s="57" t="s">
        <v>2080</v>
      </c>
      <c r="BN243" s="57" t="s">
        <v>2081</v>
      </c>
      <c r="BO243" s="57" t="s">
        <v>2039</v>
      </c>
      <c r="BP243" s="57" t="s">
        <v>1927</v>
      </c>
      <c r="BQ243" s="57" t="s">
        <v>2044</v>
      </c>
      <c r="BR243" s="57" t="s">
        <v>2045</v>
      </c>
      <c r="BS243" s="57" t="s">
        <v>4767</v>
      </c>
      <c r="BT243" s="57" t="s">
        <v>4768</v>
      </c>
      <c r="BU243" s="57" t="s">
        <v>4769</v>
      </c>
      <c r="BV243" s="57" t="s">
        <v>4890</v>
      </c>
      <c r="BX243" s="57" t="s">
        <v>4891</v>
      </c>
    </row>
    <row r="244" spans="61:76">
      <c r="BI244" s="57">
        <v>243</v>
      </c>
      <c r="BJ244" s="57" t="s">
        <v>211</v>
      </c>
      <c r="BK244" s="57" t="s">
        <v>2085</v>
      </c>
      <c r="BL244" s="57" t="s">
        <v>4180</v>
      </c>
      <c r="BM244" s="57" t="s">
        <v>2086</v>
      </c>
      <c r="BN244" s="57" t="s">
        <v>2087</v>
      </c>
      <c r="BO244" s="57" t="s">
        <v>2083</v>
      </c>
      <c r="BP244" s="57" t="s">
        <v>2090</v>
      </c>
      <c r="BQ244" s="57" t="s">
        <v>2088</v>
      </c>
      <c r="BR244" s="57" t="s">
        <v>2089</v>
      </c>
      <c r="BS244" s="57" t="s">
        <v>4767</v>
      </c>
      <c r="BT244" s="57" t="s">
        <v>4768</v>
      </c>
      <c r="BU244" s="57" t="s">
        <v>4769</v>
      </c>
      <c r="BX244" s="57" t="s">
        <v>4770</v>
      </c>
    </row>
    <row r="245" spans="61:76">
      <c r="BI245" s="57">
        <v>244</v>
      </c>
      <c r="BJ245" s="57" t="s">
        <v>211</v>
      </c>
      <c r="BK245" s="57" t="s">
        <v>2085</v>
      </c>
      <c r="BL245" s="57" t="s">
        <v>4180</v>
      </c>
      <c r="BM245" s="57" t="s">
        <v>2096</v>
      </c>
      <c r="BN245" s="57" t="s">
        <v>2097</v>
      </c>
      <c r="BO245" s="57" t="s">
        <v>2094</v>
      </c>
      <c r="BP245" s="57" t="s">
        <v>2099</v>
      </c>
      <c r="BQ245" s="57" t="s">
        <v>2098</v>
      </c>
      <c r="BR245" s="57" t="s">
        <v>2089</v>
      </c>
      <c r="BS245" s="57" t="s">
        <v>4767</v>
      </c>
      <c r="BT245" s="57" t="s">
        <v>4768</v>
      </c>
      <c r="BU245" s="57" t="s">
        <v>4769</v>
      </c>
      <c r="BX245" s="57" t="s">
        <v>4770</v>
      </c>
    </row>
    <row r="246" spans="61:76">
      <c r="BI246" s="57">
        <v>245</v>
      </c>
      <c r="BJ246" s="57" t="s">
        <v>211</v>
      </c>
      <c r="BK246" s="57" t="s">
        <v>2085</v>
      </c>
      <c r="BL246" s="57" t="s">
        <v>4180</v>
      </c>
      <c r="BM246" s="57" t="s">
        <v>2104</v>
      </c>
      <c r="BN246" s="57" t="s">
        <v>2105</v>
      </c>
      <c r="BO246" s="57" t="s">
        <v>2102</v>
      </c>
      <c r="BP246" s="57" t="s">
        <v>2107</v>
      </c>
      <c r="BQ246" s="57" t="s">
        <v>2106</v>
      </c>
      <c r="BR246" s="57" t="s">
        <v>2089</v>
      </c>
      <c r="BS246" s="57" t="s">
        <v>4767</v>
      </c>
      <c r="BT246" s="57" t="s">
        <v>4768</v>
      </c>
      <c r="BU246" s="57" t="s">
        <v>4769</v>
      </c>
      <c r="BX246" s="57" t="s">
        <v>4770</v>
      </c>
    </row>
    <row r="247" spans="61:76">
      <c r="BI247" s="57">
        <v>246</v>
      </c>
      <c r="BJ247" s="57" t="s">
        <v>211</v>
      </c>
      <c r="BK247" s="57" t="s">
        <v>2085</v>
      </c>
      <c r="BL247" s="57" t="s">
        <v>4180</v>
      </c>
      <c r="BM247" s="57" t="s">
        <v>2112</v>
      </c>
      <c r="BN247" s="57" t="s">
        <v>2113</v>
      </c>
      <c r="BO247" s="57" t="s">
        <v>2110</v>
      </c>
      <c r="BP247" s="57" t="s">
        <v>2115</v>
      </c>
      <c r="BQ247" s="57" t="s">
        <v>2114</v>
      </c>
      <c r="BR247" s="57" t="s">
        <v>2089</v>
      </c>
      <c r="BS247" s="57" t="s">
        <v>4767</v>
      </c>
      <c r="BT247" s="57" t="s">
        <v>4768</v>
      </c>
      <c r="BU247" s="57" t="s">
        <v>4769</v>
      </c>
      <c r="BX247" s="57" t="s">
        <v>4770</v>
      </c>
    </row>
    <row r="248" spans="61:76">
      <c r="BI248" s="57">
        <v>247</v>
      </c>
      <c r="BJ248" s="57" t="s">
        <v>211</v>
      </c>
      <c r="BK248" s="57" t="s">
        <v>2085</v>
      </c>
      <c r="BL248" s="57" t="s">
        <v>4180</v>
      </c>
      <c r="BM248" s="57" t="s">
        <v>2120</v>
      </c>
      <c r="BN248" s="57" t="s">
        <v>2121</v>
      </c>
      <c r="BO248" s="57" t="s">
        <v>2118</v>
      </c>
      <c r="BP248" s="57" t="s">
        <v>2123</v>
      </c>
      <c r="BQ248" s="57" t="s">
        <v>2122</v>
      </c>
      <c r="BR248" s="57" t="s">
        <v>2089</v>
      </c>
      <c r="BS248" s="57" t="s">
        <v>4767</v>
      </c>
      <c r="BT248" s="57" t="s">
        <v>4768</v>
      </c>
      <c r="BU248" s="57" t="s">
        <v>4769</v>
      </c>
      <c r="BX248" s="57" t="s">
        <v>4770</v>
      </c>
    </row>
    <row r="249" spans="61:76">
      <c r="BI249" s="57">
        <v>248</v>
      </c>
      <c r="BJ249" s="57" t="s">
        <v>211</v>
      </c>
      <c r="BK249" s="57" t="s">
        <v>2085</v>
      </c>
      <c r="BL249" s="57" t="s">
        <v>4180</v>
      </c>
      <c r="BM249" s="57" t="s">
        <v>2128</v>
      </c>
      <c r="BN249" s="57" t="s">
        <v>2129</v>
      </c>
      <c r="BO249" s="57" t="s">
        <v>2126</v>
      </c>
      <c r="BP249" s="57" t="s">
        <v>2131</v>
      </c>
      <c r="BQ249" s="57" t="s">
        <v>2130</v>
      </c>
      <c r="BR249" s="57" t="s">
        <v>2089</v>
      </c>
      <c r="BS249" s="57" t="s">
        <v>4767</v>
      </c>
      <c r="BT249" s="57" t="s">
        <v>4768</v>
      </c>
      <c r="BU249" s="57" t="s">
        <v>4769</v>
      </c>
      <c r="BX249" s="57" t="s">
        <v>4770</v>
      </c>
    </row>
    <row r="250" spans="61:76">
      <c r="BI250" s="57">
        <v>249</v>
      </c>
      <c r="BJ250" s="57" t="s">
        <v>211</v>
      </c>
      <c r="BK250" s="57" t="s">
        <v>2085</v>
      </c>
      <c r="BL250" s="57" t="s">
        <v>4180</v>
      </c>
      <c r="BM250" s="57" t="s">
        <v>2136</v>
      </c>
      <c r="BN250" s="57" t="s">
        <v>2137</v>
      </c>
      <c r="BO250" s="57" t="s">
        <v>2134</v>
      </c>
      <c r="BP250" s="57" t="s">
        <v>2139</v>
      </c>
      <c r="BQ250" s="57" t="s">
        <v>2138</v>
      </c>
      <c r="BR250" s="57" t="s">
        <v>2089</v>
      </c>
      <c r="BS250" s="57" t="s">
        <v>4767</v>
      </c>
      <c r="BT250" s="57" t="s">
        <v>4768</v>
      </c>
      <c r="BU250" s="57" t="s">
        <v>4769</v>
      </c>
      <c r="BX250" s="57" t="s">
        <v>4894</v>
      </c>
    </row>
    <row r="251" spans="61:76">
      <c r="BI251" s="57">
        <v>250</v>
      </c>
      <c r="BJ251" s="57" t="s">
        <v>211</v>
      </c>
      <c r="BK251" s="57" t="s">
        <v>2085</v>
      </c>
      <c r="BL251" s="57" t="s">
        <v>4180</v>
      </c>
      <c r="BM251" s="57" t="s">
        <v>2136</v>
      </c>
      <c r="BN251" s="57" t="s">
        <v>2137</v>
      </c>
      <c r="BO251" s="57" t="s">
        <v>2142</v>
      </c>
      <c r="BP251" s="57" t="s">
        <v>2145</v>
      </c>
      <c r="BQ251" s="57" t="s">
        <v>2144</v>
      </c>
      <c r="BR251" s="57" t="s">
        <v>2089</v>
      </c>
      <c r="BS251" s="57" t="s">
        <v>4767</v>
      </c>
      <c r="BT251" s="57" t="s">
        <v>4768</v>
      </c>
      <c r="BU251" s="57" t="s">
        <v>4769</v>
      </c>
      <c r="BX251" s="57" t="s">
        <v>4895</v>
      </c>
    </row>
    <row r="252" spans="61:76">
      <c r="BI252" s="57">
        <v>251</v>
      </c>
      <c r="BJ252" s="57" t="s">
        <v>211</v>
      </c>
      <c r="BK252" s="57" t="s">
        <v>2085</v>
      </c>
      <c r="BL252" s="57" t="s">
        <v>4180</v>
      </c>
      <c r="BM252" s="57" t="s">
        <v>2136</v>
      </c>
      <c r="BN252" s="57" t="s">
        <v>2137</v>
      </c>
      <c r="BO252" s="57" t="s">
        <v>2147</v>
      </c>
      <c r="BP252" s="57" t="s">
        <v>2150</v>
      </c>
      <c r="BQ252" s="57" t="s">
        <v>2149</v>
      </c>
      <c r="BR252" s="57" t="s">
        <v>2089</v>
      </c>
      <c r="BS252" s="57" t="s">
        <v>4767</v>
      </c>
      <c r="BT252" s="57" t="s">
        <v>4768</v>
      </c>
      <c r="BU252" s="57" t="s">
        <v>4769</v>
      </c>
      <c r="BV252" s="57" t="s">
        <v>4896</v>
      </c>
      <c r="BX252" s="57" t="s">
        <v>4834</v>
      </c>
    </row>
    <row r="253" spans="61:76">
      <c r="BI253" s="57">
        <v>252</v>
      </c>
      <c r="BJ253" s="57" t="s">
        <v>211</v>
      </c>
      <c r="BK253" s="57" t="s">
        <v>2085</v>
      </c>
      <c r="BL253" s="57" t="s">
        <v>4180</v>
      </c>
      <c r="BM253" s="57" t="s">
        <v>2136</v>
      </c>
      <c r="BN253" s="57" t="s">
        <v>2137</v>
      </c>
      <c r="BO253" s="57" t="s">
        <v>1565</v>
      </c>
      <c r="BP253" s="57" t="s">
        <v>1569</v>
      </c>
      <c r="BQ253" s="57" t="s">
        <v>1567</v>
      </c>
      <c r="BR253" s="57" t="s">
        <v>1568</v>
      </c>
      <c r="BS253" s="57" t="s">
        <v>4767</v>
      </c>
      <c r="BT253" s="57" t="s">
        <v>4768</v>
      </c>
      <c r="BU253" s="57" t="s">
        <v>4769</v>
      </c>
      <c r="BX253" s="57" t="s">
        <v>4855</v>
      </c>
    </row>
    <row r="254" spans="61:76">
      <c r="BI254" s="57">
        <v>253</v>
      </c>
      <c r="BJ254" s="57" t="s">
        <v>211</v>
      </c>
      <c r="BK254" s="57" t="s">
        <v>2085</v>
      </c>
      <c r="BL254" s="57" t="s">
        <v>4180</v>
      </c>
      <c r="BM254" s="57" t="s">
        <v>2155</v>
      </c>
      <c r="BN254" s="57" t="s">
        <v>2156</v>
      </c>
      <c r="BO254" s="57" t="s">
        <v>2153</v>
      </c>
      <c r="BP254" s="57" t="s">
        <v>2158</v>
      </c>
      <c r="BQ254" s="57" t="s">
        <v>2157</v>
      </c>
      <c r="BR254" s="57" t="s">
        <v>2089</v>
      </c>
      <c r="BS254" s="57" t="s">
        <v>4767</v>
      </c>
      <c r="BT254" s="57" t="s">
        <v>4768</v>
      </c>
      <c r="BU254" s="57" t="s">
        <v>4769</v>
      </c>
      <c r="BX254" s="57" t="s">
        <v>4770</v>
      </c>
    </row>
    <row r="255" spans="61:76">
      <c r="BI255" s="57">
        <v>254</v>
      </c>
      <c r="BJ255" s="57" t="s">
        <v>211</v>
      </c>
      <c r="BK255" s="57" t="s">
        <v>2085</v>
      </c>
      <c r="BL255" s="57" t="s">
        <v>4180</v>
      </c>
      <c r="BM255" s="57" t="s">
        <v>2163</v>
      </c>
      <c r="BN255" s="57" t="s">
        <v>2164</v>
      </c>
      <c r="BO255" s="57" t="s">
        <v>2161</v>
      </c>
      <c r="BP255" s="57" t="s">
        <v>2166</v>
      </c>
      <c r="BQ255" s="57" t="s">
        <v>2165</v>
      </c>
      <c r="BR255" s="57" t="s">
        <v>2089</v>
      </c>
      <c r="BS255" s="57" t="s">
        <v>4767</v>
      </c>
      <c r="BT255" s="57" t="s">
        <v>4768</v>
      </c>
      <c r="BU255" s="57" t="s">
        <v>4769</v>
      </c>
      <c r="BX255" s="57" t="s">
        <v>4770</v>
      </c>
    </row>
    <row r="256" spans="61:76">
      <c r="BI256" s="57">
        <v>255</v>
      </c>
      <c r="BJ256" s="57" t="s">
        <v>211</v>
      </c>
      <c r="BK256" s="57" t="s">
        <v>2085</v>
      </c>
      <c r="BL256" s="57" t="s">
        <v>4180</v>
      </c>
      <c r="BM256" s="57" t="s">
        <v>2163</v>
      </c>
      <c r="BN256" s="57" t="s">
        <v>2164</v>
      </c>
      <c r="BO256" s="57" t="s">
        <v>791</v>
      </c>
      <c r="BP256" s="57" t="s">
        <v>795</v>
      </c>
      <c r="BQ256" s="57" t="s">
        <v>793</v>
      </c>
      <c r="BR256" s="57" t="s">
        <v>794</v>
      </c>
      <c r="BS256" s="57" t="s">
        <v>4767</v>
      </c>
      <c r="BT256" s="57" t="s">
        <v>4768</v>
      </c>
      <c r="BU256" s="57" t="s">
        <v>4769</v>
      </c>
      <c r="BV256" s="57" t="s">
        <v>4777</v>
      </c>
      <c r="BX256" s="57" t="s">
        <v>4834</v>
      </c>
    </row>
    <row r="257" spans="61:76">
      <c r="BI257" s="57">
        <v>256</v>
      </c>
      <c r="BJ257" s="57" t="s">
        <v>211</v>
      </c>
      <c r="BK257" s="57" t="s">
        <v>2085</v>
      </c>
      <c r="BL257" s="57" t="s">
        <v>4180</v>
      </c>
      <c r="BM257" s="57" t="s">
        <v>2163</v>
      </c>
      <c r="BN257" s="57" t="s">
        <v>2164</v>
      </c>
      <c r="BO257" s="57" t="s">
        <v>2170</v>
      </c>
      <c r="BP257" s="57" t="s">
        <v>2173</v>
      </c>
      <c r="BQ257" s="57" t="s">
        <v>2172</v>
      </c>
      <c r="BR257" s="57" t="s">
        <v>2089</v>
      </c>
      <c r="BS257" s="57" t="s">
        <v>4767</v>
      </c>
      <c r="BT257" s="57" t="s">
        <v>4768</v>
      </c>
      <c r="BU257" s="57" t="s">
        <v>4769</v>
      </c>
      <c r="BX257" s="57" t="s">
        <v>4770</v>
      </c>
    </row>
    <row r="258" spans="61:76">
      <c r="BI258" s="57">
        <v>257</v>
      </c>
      <c r="BJ258" s="57" t="s">
        <v>211</v>
      </c>
      <c r="BK258" s="57" t="s">
        <v>2085</v>
      </c>
      <c r="BL258" s="57" t="s">
        <v>4180</v>
      </c>
      <c r="BM258" s="57" t="s">
        <v>1888</v>
      </c>
      <c r="BN258" s="57" t="s">
        <v>2177</v>
      </c>
      <c r="BO258" s="57" t="s">
        <v>2175</v>
      </c>
      <c r="BP258" s="57" t="s">
        <v>2179</v>
      </c>
      <c r="BQ258" s="57" t="s">
        <v>2178</v>
      </c>
      <c r="BR258" s="57" t="s">
        <v>2089</v>
      </c>
      <c r="BS258" s="57" t="s">
        <v>4767</v>
      </c>
      <c r="BT258" s="57" t="s">
        <v>4768</v>
      </c>
      <c r="BU258" s="57" t="s">
        <v>4769</v>
      </c>
      <c r="BX258" s="57" t="s">
        <v>4770</v>
      </c>
    </row>
    <row r="259" spans="61:76">
      <c r="BI259" s="57">
        <v>258</v>
      </c>
      <c r="BJ259" s="57" t="s">
        <v>211</v>
      </c>
      <c r="BK259" s="57" t="s">
        <v>2085</v>
      </c>
      <c r="BL259" s="57" t="s">
        <v>4180</v>
      </c>
      <c r="BM259" s="57" t="s">
        <v>1888</v>
      </c>
      <c r="BN259" s="57" t="s">
        <v>2177</v>
      </c>
      <c r="BO259" s="57" t="s">
        <v>2182</v>
      </c>
      <c r="BP259" s="57" t="s">
        <v>2186</v>
      </c>
      <c r="BQ259" s="57" t="s">
        <v>2184</v>
      </c>
      <c r="BR259" s="57" t="s">
        <v>2185</v>
      </c>
      <c r="BS259" s="57" t="s">
        <v>4767</v>
      </c>
      <c r="BT259" s="57" t="s">
        <v>4768</v>
      </c>
      <c r="BU259" s="57" t="s">
        <v>4769</v>
      </c>
      <c r="BV259" s="57" t="s">
        <v>4897</v>
      </c>
      <c r="BX259" s="57" t="s">
        <v>4898</v>
      </c>
    </row>
    <row r="260" spans="61:76">
      <c r="BI260" s="57">
        <v>259</v>
      </c>
      <c r="BJ260" s="57" t="s">
        <v>211</v>
      </c>
      <c r="BK260" s="57" t="s">
        <v>2085</v>
      </c>
      <c r="BL260" s="57" t="s">
        <v>4180</v>
      </c>
      <c r="BM260" s="57" t="s">
        <v>2191</v>
      </c>
      <c r="BN260" s="57" t="s">
        <v>2192</v>
      </c>
      <c r="BO260" s="57" t="s">
        <v>2189</v>
      </c>
      <c r="BP260" s="57" t="s">
        <v>2194</v>
      </c>
      <c r="BQ260" s="57" t="s">
        <v>2193</v>
      </c>
      <c r="BR260" s="57" t="s">
        <v>2089</v>
      </c>
      <c r="BS260" s="57" t="s">
        <v>4767</v>
      </c>
      <c r="BT260" s="57" t="s">
        <v>4768</v>
      </c>
      <c r="BU260" s="57" t="s">
        <v>4769</v>
      </c>
      <c r="BX260" s="57" t="s">
        <v>4781</v>
      </c>
    </row>
    <row r="261" spans="61:76">
      <c r="BI261" s="57">
        <v>260</v>
      </c>
      <c r="BJ261" s="57" t="s">
        <v>211</v>
      </c>
      <c r="BK261" s="57" t="s">
        <v>2085</v>
      </c>
      <c r="BL261" s="57" t="s">
        <v>4180</v>
      </c>
      <c r="BM261" s="57" t="s">
        <v>2199</v>
      </c>
      <c r="BN261" s="57" t="s">
        <v>2200</v>
      </c>
      <c r="BO261" s="57" t="s">
        <v>2197</v>
      </c>
      <c r="BP261" s="57" t="s">
        <v>2202</v>
      </c>
      <c r="BQ261" s="57" t="s">
        <v>2201</v>
      </c>
      <c r="BR261" s="57" t="s">
        <v>2089</v>
      </c>
      <c r="BS261" s="57" t="s">
        <v>4767</v>
      </c>
      <c r="BT261" s="57" t="s">
        <v>4768</v>
      </c>
      <c r="BU261" s="57" t="s">
        <v>4769</v>
      </c>
      <c r="BV261" s="57" t="s">
        <v>4899</v>
      </c>
      <c r="BX261" s="57" t="s">
        <v>4899</v>
      </c>
    </row>
    <row r="262" spans="61:76">
      <c r="BI262" s="57">
        <v>261</v>
      </c>
      <c r="BJ262" s="57" t="s">
        <v>211</v>
      </c>
      <c r="BK262" s="57" t="s">
        <v>2085</v>
      </c>
      <c r="BL262" s="57" t="s">
        <v>4180</v>
      </c>
      <c r="BM262" s="57" t="s">
        <v>2207</v>
      </c>
      <c r="BN262" s="57" t="s">
        <v>2208</v>
      </c>
      <c r="BO262" s="57" t="s">
        <v>2205</v>
      </c>
      <c r="BP262" s="57" t="s">
        <v>2210</v>
      </c>
      <c r="BQ262" s="57" t="s">
        <v>2209</v>
      </c>
      <c r="BR262" s="57" t="s">
        <v>2089</v>
      </c>
      <c r="BS262" s="57" t="s">
        <v>4767</v>
      </c>
      <c r="BT262" s="57" t="s">
        <v>4768</v>
      </c>
      <c r="BU262" s="57" t="s">
        <v>4769</v>
      </c>
      <c r="BX262" s="57" t="s">
        <v>4770</v>
      </c>
    </row>
    <row r="263" spans="61:76">
      <c r="BI263" s="57">
        <v>262</v>
      </c>
      <c r="BJ263" s="57" t="s">
        <v>211</v>
      </c>
      <c r="BK263" s="57" t="s">
        <v>2085</v>
      </c>
      <c r="BL263" s="57" t="s">
        <v>4180</v>
      </c>
      <c r="BM263" s="57" t="s">
        <v>2215</v>
      </c>
      <c r="BN263" s="57" t="s">
        <v>2216</v>
      </c>
      <c r="BO263" s="57" t="s">
        <v>2213</v>
      </c>
      <c r="BP263" s="57" t="s">
        <v>2218</v>
      </c>
      <c r="BQ263" s="57" t="s">
        <v>2217</v>
      </c>
      <c r="BR263" s="57" t="s">
        <v>2089</v>
      </c>
      <c r="BS263" s="57" t="s">
        <v>4767</v>
      </c>
      <c r="BT263" s="57" t="s">
        <v>4768</v>
      </c>
      <c r="BU263" s="57" t="s">
        <v>4769</v>
      </c>
      <c r="BV263" s="57" t="s">
        <v>4899</v>
      </c>
      <c r="BX263" s="57" t="s">
        <v>4899</v>
      </c>
    </row>
    <row r="264" spans="61:76">
      <c r="BI264" s="57">
        <v>263</v>
      </c>
      <c r="BJ264" s="57" t="s">
        <v>211</v>
      </c>
      <c r="BK264" s="57" t="s">
        <v>2223</v>
      </c>
      <c r="BL264" s="57" t="s">
        <v>4185</v>
      </c>
      <c r="BM264" s="57" t="s">
        <v>2224</v>
      </c>
      <c r="BN264" s="57" t="s">
        <v>2225</v>
      </c>
      <c r="BO264" s="57" t="s">
        <v>2221</v>
      </c>
      <c r="BP264" s="57" t="s">
        <v>2228</v>
      </c>
      <c r="BQ264" s="57" t="s">
        <v>2226</v>
      </c>
      <c r="BR264" s="57" t="s">
        <v>2227</v>
      </c>
      <c r="BS264" s="57" t="s">
        <v>4767</v>
      </c>
      <c r="BT264" s="57" t="s">
        <v>4768</v>
      </c>
      <c r="BU264" s="57" t="s">
        <v>4769</v>
      </c>
      <c r="BX264" s="57" t="s">
        <v>4770</v>
      </c>
    </row>
    <row r="265" spans="61:76">
      <c r="BI265" s="57">
        <v>264</v>
      </c>
      <c r="BJ265" s="57" t="s">
        <v>211</v>
      </c>
      <c r="BK265" s="57" t="s">
        <v>2223</v>
      </c>
      <c r="BL265" s="57" t="s">
        <v>4185</v>
      </c>
      <c r="BM265" s="57" t="s">
        <v>2234</v>
      </c>
      <c r="BN265" s="57" t="s">
        <v>2235</v>
      </c>
      <c r="BO265" s="57" t="s">
        <v>2232</v>
      </c>
      <c r="BP265" s="57" t="s">
        <v>2237</v>
      </c>
      <c r="BQ265" s="57" t="s">
        <v>2236</v>
      </c>
      <c r="BR265" s="57" t="s">
        <v>2227</v>
      </c>
      <c r="BS265" s="57" t="s">
        <v>4767</v>
      </c>
      <c r="BT265" s="57" t="s">
        <v>4768</v>
      </c>
      <c r="BU265" s="57" t="s">
        <v>4769</v>
      </c>
      <c r="BX265" s="57" t="s">
        <v>4770</v>
      </c>
    </row>
    <row r="266" spans="61:76">
      <c r="BI266" s="57">
        <v>265</v>
      </c>
      <c r="BJ266" s="57" t="s">
        <v>211</v>
      </c>
      <c r="BK266" s="57" t="s">
        <v>2223</v>
      </c>
      <c r="BL266" s="57" t="s">
        <v>4185</v>
      </c>
      <c r="BM266" s="57" t="s">
        <v>2242</v>
      </c>
      <c r="BN266" s="57" t="s">
        <v>2243</v>
      </c>
      <c r="BO266" s="57" t="s">
        <v>2240</v>
      </c>
      <c r="BP266" s="57" t="s">
        <v>2245</v>
      </c>
      <c r="BQ266" s="57" t="s">
        <v>2244</v>
      </c>
      <c r="BR266" s="57" t="s">
        <v>2227</v>
      </c>
      <c r="BS266" s="57" t="s">
        <v>4767</v>
      </c>
      <c r="BT266" s="57" t="s">
        <v>4768</v>
      </c>
      <c r="BU266" s="57" t="s">
        <v>4769</v>
      </c>
      <c r="BX266" s="57" t="s">
        <v>4770</v>
      </c>
    </row>
    <row r="267" spans="61:76">
      <c r="BI267" s="57">
        <v>266</v>
      </c>
      <c r="BJ267" s="57" t="s">
        <v>211</v>
      </c>
      <c r="BK267" s="57" t="s">
        <v>2223</v>
      </c>
      <c r="BL267" s="57" t="s">
        <v>4185</v>
      </c>
      <c r="BM267" s="57" t="s">
        <v>2242</v>
      </c>
      <c r="BN267" s="57" t="s">
        <v>2243</v>
      </c>
      <c r="BO267" s="57" t="s">
        <v>2248</v>
      </c>
      <c r="BP267" s="57" t="s">
        <v>2252</v>
      </c>
      <c r="BQ267" s="57" t="s">
        <v>2250</v>
      </c>
      <c r="BR267" s="57" t="s">
        <v>2251</v>
      </c>
      <c r="BS267" s="57" t="s">
        <v>4767</v>
      </c>
      <c r="BT267" s="57" t="s">
        <v>4768</v>
      </c>
      <c r="BU267" s="57" t="s">
        <v>4769</v>
      </c>
      <c r="BX267" s="57" t="s">
        <v>4770</v>
      </c>
    </row>
    <row r="268" spans="61:76">
      <c r="BI268" s="57">
        <v>267</v>
      </c>
      <c r="BJ268" s="57" t="s">
        <v>211</v>
      </c>
      <c r="BK268" s="57" t="s">
        <v>2223</v>
      </c>
      <c r="BL268" s="57" t="s">
        <v>4185</v>
      </c>
      <c r="BM268" s="57" t="s">
        <v>2242</v>
      </c>
      <c r="BN268" s="57" t="s">
        <v>2243</v>
      </c>
      <c r="BO268" s="57" t="s">
        <v>2255</v>
      </c>
      <c r="BP268" s="57" t="s">
        <v>2258</v>
      </c>
      <c r="BQ268" s="57" t="s">
        <v>2257</v>
      </c>
      <c r="BR268" s="57" t="s">
        <v>2227</v>
      </c>
      <c r="BS268" s="57" t="s">
        <v>4767</v>
      </c>
      <c r="BT268" s="57" t="s">
        <v>4768</v>
      </c>
      <c r="BU268" s="57" t="s">
        <v>4769</v>
      </c>
      <c r="BX268" s="57" t="s">
        <v>4770</v>
      </c>
    </row>
    <row r="269" spans="61:76">
      <c r="BI269" s="57">
        <v>268</v>
      </c>
      <c r="BJ269" s="57" t="s">
        <v>211</v>
      </c>
      <c r="BK269" s="57" t="s">
        <v>2223</v>
      </c>
      <c r="BL269" s="57" t="s">
        <v>4185</v>
      </c>
      <c r="BM269" s="57" t="s">
        <v>2261</v>
      </c>
      <c r="BN269" s="57" t="s">
        <v>2262</v>
      </c>
      <c r="BO269" s="57" t="s">
        <v>2248</v>
      </c>
      <c r="BP269" s="57" t="s">
        <v>2252</v>
      </c>
      <c r="BQ269" s="57" t="s">
        <v>2250</v>
      </c>
      <c r="BR269" s="57" t="s">
        <v>2251</v>
      </c>
      <c r="BS269" s="57" t="s">
        <v>4767</v>
      </c>
      <c r="BT269" s="57" t="s">
        <v>4768</v>
      </c>
      <c r="BU269" s="57" t="s">
        <v>4769</v>
      </c>
      <c r="BX269" s="57" t="s">
        <v>4772</v>
      </c>
    </row>
    <row r="270" spans="61:76">
      <c r="BI270" s="57">
        <v>269</v>
      </c>
      <c r="BJ270" s="57" t="s">
        <v>211</v>
      </c>
      <c r="BK270" s="57" t="s">
        <v>2223</v>
      </c>
      <c r="BL270" s="57" t="s">
        <v>4185</v>
      </c>
      <c r="BM270" s="57" t="s">
        <v>2261</v>
      </c>
      <c r="BN270" s="57" t="s">
        <v>2262</v>
      </c>
      <c r="BO270" s="57" t="s">
        <v>709</v>
      </c>
      <c r="BP270" s="57" t="s">
        <v>712</v>
      </c>
      <c r="BQ270" s="57" t="s">
        <v>710</v>
      </c>
      <c r="BR270" s="57" t="s">
        <v>711</v>
      </c>
      <c r="BS270" s="57" t="s">
        <v>4767</v>
      </c>
      <c r="BT270" s="57" t="s">
        <v>4768</v>
      </c>
      <c r="BU270" s="57" t="s">
        <v>4769</v>
      </c>
      <c r="BV270" s="57" t="s">
        <v>4771</v>
      </c>
      <c r="BX270" s="57" t="s">
        <v>4772</v>
      </c>
    </row>
    <row r="271" spans="61:76">
      <c r="BI271" s="57">
        <v>270</v>
      </c>
      <c r="BJ271" s="57" t="s">
        <v>211</v>
      </c>
      <c r="BK271" s="57" t="s">
        <v>2223</v>
      </c>
      <c r="BL271" s="57" t="s">
        <v>4185</v>
      </c>
      <c r="BM271" s="57" t="s">
        <v>2266</v>
      </c>
      <c r="BN271" s="57" t="s">
        <v>2267</v>
      </c>
      <c r="BO271" s="57" t="s">
        <v>2248</v>
      </c>
      <c r="BP271" s="57" t="s">
        <v>2252</v>
      </c>
      <c r="BQ271" s="57" t="s">
        <v>2250</v>
      </c>
      <c r="BR271" s="57" t="s">
        <v>2251</v>
      </c>
      <c r="BS271" s="57" t="s">
        <v>4767</v>
      </c>
      <c r="BT271" s="57" t="s">
        <v>4768</v>
      </c>
      <c r="BU271" s="57" t="s">
        <v>4769</v>
      </c>
      <c r="BX271" s="57" t="s">
        <v>4900</v>
      </c>
    </row>
    <row r="272" spans="61:76">
      <c r="BI272" s="57">
        <v>271</v>
      </c>
      <c r="BJ272" s="57" t="s">
        <v>211</v>
      </c>
      <c r="BK272" s="57" t="s">
        <v>2223</v>
      </c>
      <c r="BL272" s="57" t="s">
        <v>4185</v>
      </c>
      <c r="BM272" s="57" t="s">
        <v>2270</v>
      </c>
      <c r="BN272" s="57" t="s">
        <v>2271</v>
      </c>
      <c r="BO272" s="57" t="s">
        <v>2248</v>
      </c>
      <c r="BP272" s="57" t="s">
        <v>2252</v>
      </c>
      <c r="BQ272" s="57" t="s">
        <v>2250</v>
      </c>
      <c r="BR272" s="57" t="s">
        <v>2251</v>
      </c>
      <c r="BS272" s="57" t="s">
        <v>4767</v>
      </c>
      <c r="BT272" s="57" t="s">
        <v>4768</v>
      </c>
      <c r="BU272" s="57" t="s">
        <v>4769</v>
      </c>
      <c r="BX272" s="57" t="s">
        <v>4772</v>
      </c>
    </row>
    <row r="273" spans="61:76">
      <c r="BI273" s="57">
        <v>272</v>
      </c>
      <c r="BJ273" s="57" t="s">
        <v>211</v>
      </c>
      <c r="BK273" s="57" t="s">
        <v>2223</v>
      </c>
      <c r="BL273" s="57" t="s">
        <v>4185</v>
      </c>
      <c r="BM273" s="57" t="s">
        <v>2275</v>
      </c>
      <c r="BN273" s="57" t="s">
        <v>2276</v>
      </c>
      <c r="BO273" s="57" t="s">
        <v>2273</v>
      </c>
      <c r="BP273" s="57" t="s">
        <v>2278</v>
      </c>
      <c r="BQ273" s="57" t="s">
        <v>2277</v>
      </c>
      <c r="BR273" s="57" t="s">
        <v>2227</v>
      </c>
      <c r="BS273" s="57" t="s">
        <v>4767</v>
      </c>
      <c r="BT273" s="57" t="s">
        <v>4768</v>
      </c>
      <c r="BU273" s="57" t="s">
        <v>4769</v>
      </c>
      <c r="BX273" s="57" t="s">
        <v>4770</v>
      </c>
    </row>
    <row r="274" spans="61:76">
      <c r="BI274" s="57">
        <v>273</v>
      </c>
      <c r="BJ274" s="57" t="s">
        <v>211</v>
      </c>
      <c r="BK274" s="57" t="s">
        <v>2223</v>
      </c>
      <c r="BL274" s="57" t="s">
        <v>4185</v>
      </c>
      <c r="BM274" s="57" t="s">
        <v>2283</v>
      </c>
      <c r="BN274" s="57" t="s">
        <v>2284</v>
      </c>
      <c r="BO274" s="57" t="s">
        <v>2281</v>
      </c>
      <c r="BP274" s="57" t="s">
        <v>2286</v>
      </c>
      <c r="BQ274" s="57" t="s">
        <v>2285</v>
      </c>
      <c r="BR274" s="57" t="s">
        <v>2227</v>
      </c>
      <c r="BS274" s="57" t="s">
        <v>4767</v>
      </c>
      <c r="BT274" s="57" t="s">
        <v>4768</v>
      </c>
      <c r="BU274" s="57" t="s">
        <v>4769</v>
      </c>
      <c r="BX274" s="57" t="s">
        <v>4770</v>
      </c>
    </row>
    <row r="275" spans="61:76">
      <c r="BI275" s="57">
        <v>274</v>
      </c>
      <c r="BJ275" s="57" t="s">
        <v>211</v>
      </c>
      <c r="BK275" s="57" t="s">
        <v>2291</v>
      </c>
      <c r="BL275" s="57" t="s">
        <v>4189</v>
      </c>
      <c r="BM275" s="57" t="s">
        <v>2292</v>
      </c>
      <c r="BN275" s="57" t="s">
        <v>2293</v>
      </c>
      <c r="BO275" s="57" t="s">
        <v>2289</v>
      </c>
      <c r="BP275" s="57" t="s">
        <v>2296</v>
      </c>
      <c r="BQ275" s="57" t="s">
        <v>2294</v>
      </c>
      <c r="BR275" s="57" t="s">
        <v>2295</v>
      </c>
      <c r="BS275" s="57" t="s">
        <v>4767</v>
      </c>
      <c r="BT275" s="57" t="s">
        <v>4768</v>
      </c>
      <c r="BU275" s="57" t="s">
        <v>4769</v>
      </c>
      <c r="BV275" s="57" t="s">
        <v>4901</v>
      </c>
      <c r="BX275" s="57" t="s">
        <v>4901</v>
      </c>
    </row>
    <row r="276" spans="61:76">
      <c r="BI276" s="57">
        <v>275</v>
      </c>
      <c r="BJ276" s="57" t="s">
        <v>211</v>
      </c>
      <c r="BK276" s="57" t="s">
        <v>2291</v>
      </c>
      <c r="BL276" s="57" t="s">
        <v>4189</v>
      </c>
      <c r="BM276" s="57" t="s">
        <v>2302</v>
      </c>
      <c r="BN276" s="57" t="s">
        <v>2303</v>
      </c>
      <c r="BO276" s="57" t="s">
        <v>2300</v>
      </c>
      <c r="BP276" s="57" t="s">
        <v>2305</v>
      </c>
      <c r="BQ276" s="57" t="s">
        <v>2304</v>
      </c>
      <c r="BR276" s="57" t="s">
        <v>2295</v>
      </c>
      <c r="BS276" s="57" t="s">
        <v>4767</v>
      </c>
      <c r="BT276" s="57" t="s">
        <v>4768</v>
      </c>
      <c r="BU276" s="57" t="s">
        <v>4769</v>
      </c>
      <c r="BV276" s="57" t="s">
        <v>4902</v>
      </c>
      <c r="BX276" s="57" t="s">
        <v>4902</v>
      </c>
    </row>
    <row r="277" spans="61:76">
      <c r="BI277" s="57">
        <v>276</v>
      </c>
      <c r="BJ277" s="57" t="s">
        <v>211</v>
      </c>
      <c r="BK277" s="57" t="s">
        <v>2291</v>
      </c>
      <c r="BL277" s="57" t="s">
        <v>4189</v>
      </c>
      <c r="BM277" s="57" t="s">
        <v>2310</v>
      </c>
      <c r="BN277" s="57" t="s">
        <v>2311</v>
      </c>
      <c r="BO277" s="57" t="s">
        <v>2308</v>
      </c>
      <c r="BP277" s="57" t="s">
        <v>2313</v>
      </c>
      <c r="BQ277" s="57" t="s">
        <v>2312</v>
      </c>
      <c r="BR277" s="57" t="s">
        <v>2295</v>
      </c>
      <c r="BS277" s="57" t="s">
        <v>4767</v>
      </c>
      <c r="BT277" s="57" t="s">
        <v>4768</v>
      </c>
      <c r="BU277" s="57" t="s">
        <v>4769</v>
      </c>
      <c r="BV277" s="57" t="s">
        <v>4903</v>
      </c>
      <c r="BX277" s="57" t="s">
        <v>4903</v>
      </c>
    </row>
    <row r="278" spans="61:76">
      <c r="BI278" s="57">
        <v>277</v>
      </c>
      <c r="BJ278" s="57" t="s">
        <v>211</v>
      </c>
      <c r="BK278" s="57" t="s">
        <v>2291</v>
      </c>
      <c r="BL278" s="57" t="s">
        <v>4189</v>
      </c>
      <c r="BM278" s="57" t="s">
        <v>2318</v>
      </c>
      <c r="BN278" s="57" t="s">
        <v>2319</v>
      </c>
      <c r="BO278" s="57" t="s">
        <v>2316</v>
      </c>
      <c r="BP278" s="57" t="s">
        <v>2321</v>
      </c>
      <c r="BQ278" s="57" t="s">
        <v>2320</v>
      </c>
      <c r="BR278" s="57" t="s">
        <v>2295</v>
      </c>
      <c r="BS278" s="57" t="s">
        <v>4767</v>
      </c>
      <c r="BT278" s="57" t="s">
        <v>4768</v>
      </c>
      <c r="BU278" s="57" t="s">
        <v>4769</v>
      </c>
      <c r="BV278" s="57" t="s">
        <v>4904</v>
      </c>
      <c r="BX278" s="57" t="s">
        <v>4904</v>
      </c>
    </row>
    <row r="279" spans="61:76">
      <c r="BI279" s="57">
        <v>278</v>
      </c>
      <c r="BJ279" s="57" t="s">
        <v>211</v>
      </c>
      <c r="BK279" s="57" t="s">
        <v>2291</v>
      </c>
      <c r="BL279" s="57" t="s">
        <v>4189</v>
      </c>
      <c r="BM279" s="57" t="s">
        <v>2318</v>
      </c>
      <c r="BN279" s="57" t="s">
        <v>2319</v>
      </c>
      <c r="BO279" s="57" t="s">
        <v>2324</v>
      </c>
      <c r="BP279" s="57" t="s">
        <v>2327</v>
      </c>
      <c r="BQ279" s="57" t="s">
        <v>2326</v>
      </c>
      <c r="BR279" s="57" t="s">
        <v>2295</v>
      </c>
      <c r="BS279" s="57" t="s">
        <v>4767</v>
      </c>
      <c r="BT279" s="57" t="s">
        <v>4768</v>
      </c>
      <c r="BU279" s="57" t="s">
        <v>4769</v>
      </c>
      <c r="BV279" s="57" t="s">
        <v>4905</v>
      </c>
      <c r="BX279" s="57" t="s">
        <v>4905</v>
      </c>
    </row>
    <row r="280" spans="61:76">
      <c r="BI280" s="57">
        <v>279</v>
      </c>
      <c r="BJ280" s="57" t="s">
        <v>211</v>
      </c>
      <c r="BK280" s="57" t="s">
        <v>2291</v>
      </c>
      <c r="BL280" s="57" t="s">
        <v>4189</v>
      </c>
      <c r="BM280" s="57" t="s">
        <v>2331</v>
      </c>
      <c r="BN280" s="57" t="s">
        <v>2332</v>
      </c>
      <c r="BO280" s="57" t="s">
        <v>2329</v>
      </c>
      <c r="BP280" s="57" t="s">
        <v>2334</v>
      </c>
      <c r="BQ280" s="57" t="s">
        <v>2333</v>
      </c>
      <c r="BR280" s="57" t="s">
        <v>2295</v>
      </c>
      <c r="BS280" s="57" t="s">
        <v>4767</v>
      </c>
      <c r="BT280" s="57" t="s">
        <v>4768</v>
      </c>
      <c r="BU280" s="57" t="s">
        <v>4769</v>
      </c>
      <c r="BX280" s="57" t="s">
        <v>4906</v>
      </c>
    </row>
    <row r="281" spans="61:76">
      <c r="BI281" s="57">
        <v>280</v>
      </c>
      <c r="BJ281" s="57" t="s">
        <v>211</v>
      </c>
      <c r="BK281" s="57" t="s">
        <v>2291</v>
      </c>
      <c r="BL281" s="57" t="s">
        <v>4189</v>
      </c>
      <c r="BM281" s="57" t="s">
        <v>2339</v>
      </c>
      <c r="BN281" s="57" t="s">
        <v>2340</v>
      </c>
      <c r="BO281" s="57" t="s">
        <v>2337</v>
      </c>
      <c r="BP281" s="57" t="s">
        <v>2342</v>
      </c>
      <c r="BQ281" s="57" t="s">
        <v>2341</v>
      </c>
      <c r="BR281" s="57" t="s">
        <v>2295</v>
      </c>
      <c r="BS281" s="57" t="s">
        <v>4767</v>
      </c>
      <c r="BT281" s="57" t="s">
        <v>4768</v>
      </c>
      <c r="BU281" s="57" t="s">
        <v>4769</v>
      </c>
      <c r="BV281" s="57" t="s">
        <v>4907</v>
      </c>
      <c r="BX281" s="57" t="s">
        <v>4907</v>
      </c>
    </row>
    <row r="282" spans="61:76">
      <c r="BI282" s="57">
        <v>281</v>
      </c>
      <c r="BJ282" s="57" t="s">
        <v>211</v>
      </c>
      <c r="BK282" s="57" t="s">
        <v>2291</v>
      </c>
      <c r="BL282" s="57" t="s">
        <v>4189</v>
      </c>
      <c r="BM282" s="57" t="s">
        <v>2347</v>
      </c>
      <c r="BN282" s="57" t="s">
        <v>2348</v>
      </c>
      <c r="BO282" s="57" t="s">
        <v>2345</v>
      </c>
      <c r="BP282" s="57" t="s">
        <v>2350</v>
      </c>
      <c r="BQ282" s="57" t="s">
        <v>2349</v>
      </c>
      <c r="BR282" s="57" t="s">
        <v>2295</v>
      </c>
      <c r="BS282" s="57" t="s">
        <v>4767</v>
      </c>
      <c r="BT282" s="57" t="s">
        <v>4768</v>
      </c>
      <c r="BU282" s="57" t="s">
        <v>4769</v>
      </c>
      <c r="BV282" s="57" t="s">
        <v>4908</v>
      </c>
      <c r="BX282" s="57" t="s">
        <v>4908</v>
      </c>
    </row>
    <row r="283" spans="61:76">
      <c r="BI283" s="57">
        <v>282</v>
      </c>
      <c r="BJ283" s="57" t="s">
        <v>211</v>
      </c>
      <c r="BK283" s="57" t="s">
        <v>2291</v>
      </c>
      <c r="BL283" s="57" t="s">
        <v>4189</v>
      </c>
      <c r="BM283" s="57" t="s">
        <v>2355</v>
      </c>
      <c r="BN283" s="57" t="s">
        <v>2356</v>
      </c>
      <c r="BO283" s="57" t="s">
        <v>2353</v>
      </c>
      <c r="BP283" s="57" t="s">
        <v>2358</v>
      </c>
      <c r="BQ283" s="57" t="s">
        <v>2357</v>
      </c>
      <c r="BR283" s="57" t="s">
        <v>2295</v>
      </c>
      <c r="BS283" s="57" t="s">
        <v>4767</v>
      </c>
      <c r="BT283" s="57" t="s">
        <v>4768</v>
      </c>
      <c r="BU283" s="57" t="s">
        <v>4769</v>
      </c>
      <c r="BV283" s="57" t="s">
        <v>4909</v>
      </c>
      <c r="BX283" s="57" t="s">
        <v>4909</v>
      </c>
    </row>
    <row r="284" spans="61:76">
      <c r="BI284" s="57">
        <v>283</v>
      </c>
      <c r="BJ284" s="57" t="s">
        <v>211</v>
      </c>
      <c r="BK284" s="57" t="s">
        <v>2291</v>
      </c>
      <c r="BL284" s="57" t="s">
        <v>4189</v>
      </c>
      <c r="BM284" s="57" t="s">
        <v>2362</v>
      </c>
      <c r="BN284" s="57" t="s">
        <v>2363</v>
      </c>
      <c r="BO284" s="57" t="s">
        <v>2300</v>
      </c>
      <c r="BP284" s="57" t="s">
        <v>2305</v>
      </c>
      <c r="BQ284" s="57" t="s">
        <v>2304</v>
      </c>
      <c r="BR284" s="57" t="s">
        <v>2295</v>
      </c>
      <c r="BS284" s="57" t="s">
        <v>4767</v>
      </c>
      <c r="BT284" s="57" t="s">
        <v>4768</v>
      </c>
      <c r="BU284" s="57" t="s">
        <v>4769</v>
      </c>
      <c r="BV284" s="57" t="s">
        <v>4902</v>
      </c>
      <c r="BX284" s="57" t="s">
        <v>4772</v>
      </c>
    </row>
    <row r="285" spans="61:76">
      <c r="BI285" s="57">
        <v>284</v>
      </c>
      <c r="BJ285" s="57" t="s">
        <v>211</v>
      </c>
      <c r="BK285" s="57" t="s">
        <v>2291</v>
      </c>
      <c r="BL285" s="57" t="s">
        <v>4189</v>
      </c>
      <c r="BM285" s="57" t="s">
        <v>1966</v>
      </c>
      <c r="BN285" s="57" t="s">
        <v>2367</v>
      </c>
      <c r="BO285" s="57" t="s">
        <v>2365</v>
      </c>
      <c r="BP285" s="57" t="s">
        <v>2369</v>
      </c>
      <c r="BQ285" s="57" t="s">
        <v>2368</v>
      </c>
      <c r="BR285" s="57" t="s">
        <v>2295</v>
      </c>
      <c r="BS285" s="57" t="s">
        <v>4767</v>
      </c>
      <c r="BT285" s="57" t="s">
        <v>4768</v>
      </c>
      <c r="BU285" s="57" t="s">
        <v>4769</v>
      </c>
      <c r="BV285" s="57" t="s">
        <v>4910</v>
      </c>
      <c r="BX285" s="57" t="s">
        <v>4910</v>
      </c>
    </row>
    <row r="286" spans="61:76">
      <c r="BI286" s="57">
        <v>285</v>
      </c>
      <c r="BJ286" s="57" t="s">
        <v>211</v>
      </c>
      <c r="BK286" s="57" t="s">
        <v>2291</v>
      </c>
      <c r="BL286" s="57" t="s">
        <v>4189</v>
      </c>
      <c r="BM286" s="57" t="s">
        <v>2374</v>
      </c>
      <c r="BN286" s="57" t="s">
        <v>2375</v>
      </c>
      <c r="BO286" s="57" t="s">
        <v>2372</v>
      </c>
      <c r="BP286" s="57" t="s">
        <v>2377</v>
      </c>
      <c r="BQ286" s="57" t="s">
        <v>2376</v>
      </c>
      <c r="BR286" s="57" t="s">
        <v>2295</v>
      </c>
      <c r="BS286" s="57" t="s">
        <v>4767</v>
      </c>
      <c r="BT286" s="57" t="s">
        <v>4768</v>
      </c>
      <c r="BU286" s="57" t="s">
        <v>4769</v>
      </c>
      <c r="BX286" s="57" t="s">
        <v>4837</v>
      </c>
    </row>
    <row r="287" spans="61:76">
      <c r="BI287" s="57">
        <v>286</v>
      </c>
      <c r="BJ287" s="57" t="s">
        <v>211</v>
      </c>
      <c r="BK287" s="57" t="s">
        <v>2291</v>
      </c>
      <c r="BL287" s="57" t="s">
        <v>4189</v>
      </c>
      <c r="BM287" s="57" t="s">
        <v>2382</v>
      </c>
      <c r="BN287" s="57" t="s">
        <v>2383</v>
      </c>
      <c r="BO287" s="57" t="s">
        <v>2380</v>
      </c>
      <c r="BP287" s="57" t="s">
        <v>2385</v>
      </c>
      <c r="BQ287" s="57" t="s">
        <v>2384</v>
      </c>
      <c r="BR287" s="57" t="s">
        <v>2295</v>
      </c>
      <c r="BS287" s="57" t="s">
        <v>4767</v>
      </c>
      <c r="BT287" s="57" t="s">
        <v>4768</v>
      </c>
      <c r="BU287" s="57" t="s">
        <v>4769</v>
      </c>
      <c r="BV287" s="57" t="s">
        <v>4911</v>
      </c>
      <c r="BX287" s="57" t="s">
        <v>4911</v>
      </c>
    </row>
    <row r="288" spans="61:76">
      <c r="BI288" s="57">
        <v>287</v>
      </c>
      <c r="BJ288" s="57" t="s">
        <v>211</v>
      </c>
      <c r="BK288" s="57" t="s">
        <v>2291</v>
      </c>
      <c r="BL288" s="57" t="s">
        <v>4189</v>
      </c>
      <c r="BM288" s="57" t="s">
        <v>2390</v>
      </c>
      <c r="BN288" s="57" t="s">
        <v>2391</v>
      </c>
      <c r="BO288" s="57" t="s">
        <v>2388</v>
      </c>
      <c r="BP288" s="57" t="s">
        <v>2393</v>
      </c>
      <c r="BQ288" s="57" t="s">
        <v>2392</v>
      </c>
      <c r="BR288" s="57" t="s">
        <v>2295</v>
      </c>
      <c r="BS288" s="57" t="s">
        <v>4767</v>
      </c>
      <c r="BT288" s="57" t="s">
        <v>4768</v>
      </c>
      <c r="BU288" s="57" t="s">
        <v>4769</v>
      </c>
      <c r="BV288" s="57" t="s">
        <v>4912</v>
      </c>
      <c r="BX288" s="57" t="s">
        <v>4912</v>
      </c>
    </row>
    <row r="289" spans="61:76">
      <c r="BI289" s="57">
        <v>288</v>
      </c>
      <c r="BJ289" s="57" t="s">
        <v>211</v>
      </c>
      <c r="BK289" s="57" t="s">
        <v>2291</v>
      </c>
      <c r="BL289" s="57" t="s">
        <v>4189</v>
      </c>
      <c r="BM289" s="57" t="s">
        <v>2398</v>
      </c>
      <c r="BN289" s="57" t="s">
        <v>2399</v>
      </c>
      <c r="BO289" s="57" t="s">
        <v>2396</v>
      </c>
      <c r="BP289" s="57" t="s">
        <v>2401</v>
      </c>
      <c r="BQ289" s="57" t="s">
        <v>2400</v>
      </c>
      <c r="BR289" s="57" t="s">
        <v>2295</v>
      </c>
      <c r="BS289" s="57" t="s">
        <v>4767</v>
      </c>
      <c r="BT289" s="57" t="s">
        <v>4768</v>
      </c>
      <c r="BU289" s="57" t="s">
        <v>4769</v>
      </c>
      <c r="BX289" s="57" t="s">
        <v>4770</v>
      </c>
    </row>
    <row r="290" spans="61:76">
      <c r="BI290" s="57">
        <v>289</v>
      </c>
      <c r="BJ290" s="57" t="s">
        <v>211</v>
      </c>
      <c r="BK290" s="57" t="s">
        <v>2291</v>
      </c>
      <c r="BL290" s="57" t="s">
        <v>4189</v>
      </c>
      <c r="BM290" s="57" t="s">
        <v>2398</v>
      </c>
      <c r="BN290" s="57" t="s">
        <v>2399</v>
      </c>
      <c r="BO290" s="57" t="s">
        <v>2404</v>
      </c>
      <c r="BP290" s="57" t="s">
        <v>2407</v>
      </c>
      <c r="BQ290" s="57" t="s">
        <v>2406</v>
      </c>
      <c r="BR290" s="57" t="s">
        <v>2295</v>
      </c>
      <c r="BS290" s="57" t="s">
        <v>4767</v>
      </c>
      <c r="BT290" s="57" t="s">
        <v>4768</v>
      </c>
      <c r="BU290" s="57" t="s">
        <v>4769</v>
      </c>
      <c r="BX290" s="57" t="s">
        <v>4770</v>
      </c>
    </row>
    <row r="291" spans="61:76">
      <c r="BI291" s="57">
        <v>290</v>
      </c>
      <c r="BJ291" s="57" t="s">
        <v>211</v>
      </c>
      <c r="BK291" s="57" t="s">
        <v>2291</v>
      </c>
      <c r="BL291" s="57" t="s">
        <v>4189</v>
      </c>
      <c r="BM291" s="57" t="s">
        <v>2398</v>
      </c>
      <c r="BN291" s="57" t="s">
        <v>2399</v>
      </c>
      <c r="BO291" s="57" t="s">
        <v>2300</v>
      </c>
      <c r="BP291" s="57" t="s">
        <v>2305</v>
      </c>
      <c r="BQ291" s="57" t="s">
        <v>2304</v>
      </c>
      <c r="BR291" s="57" t="s">
        <v>2295</v>
      </c>
      <c r="BS291" s="57" t="s">
        <v>4767</v>
      </c>
      <c r="BT291" s="57" t="s">
        <v>4768</v>
      </c>
      <c r="BU291" s="57" t="s">
        <v>4769</v>
      </c>
      <c r="BV291" s="57" t="s">
        <v>4902</v>
      </c>
      <c r="BX291" s="57" t="s">
        <v>4913</v>
      </c>
    </row>
    <row r="292" spans="61:76">
      <c r="BI292" s="57">
        <v>291</v>
      </c>
      <c r="BJ292" s="57" t="s">
        <v>211</v>
      </c>
      <c r="BK292" s="57" t="s">
        <v>2291</v>
      </c>
      <c r="BL292" s="57" t="s">
        <v>4189</v>
      </c>
      <c r="BM292" s="57" t="s">
        <v>2398</v>
      </c>
      <c r="BN292" s="57" t="s">
        <v>2399</v>
      </c>
      <c r="BO292" s="57" t="s">
        <v>2410</v>
      </c>
      <c r="BP292" s="57" t="s">
        <v>2413</v>
      </c>
      <c r="BQ292" s="57" t="s">
        <v>2412</v>
      </c>
      <c r="BR292" s="57" t="s">
        <v>1387</v>
      </c>
      <c r="BS292" s="57" t="s">
        <v>4767</v>
      </c>
      <c r="BT292" s="57" t="s">
        <v>4768</v>
      </c>
      <c r="BU292" s="57" t="s">
        <v>4769</v>
      </c>
      <c r="BX292" s="57" t="s">
        <v>4844</v>
      </c>
    </row>
    <row r="293" spans="61:76">
      <c r="BI293" s="57">
        <v>292</v>
      </c>
      <c r="BJ293" s="57" t="s">
        <v>211</v>
      </c>
      <c r="BK293" s="57" t="s">
        <v>2417</v>
      </c>
      <c r="BL293" s="57" t="s">
        <v>4200</v>
      </c>
      <c r="BM293" s="57" t="s">
        <v>2418</v>
      </c>
      <c r="BN293" s="57" t="s">
        <v>2419</v>
      </c>
      <c r="BO293" s="57" t="s">
        <v>2415</v>
      </c>
      <c r="BP293" s="57" t="s">
        <v>2422</v>
      </c>
      <c r="BQ293" s="57" t="s">
        <v>2420</v>
      </c>
      <c r="BR293" s="57" t="s">
        <v>2421</v>
      </c>
      <c r="BS293" s="57" t="s">
        <v>4767</v>
      </c>
      <c r="BT293" s="57" t="s">
        <v>4768</v>
      </c>
      <c r="BU293" s="57" t="s">
        <v>4769</v>
      </c>
      <c r="BV293" s="57" t="s">
        <v>4914</v>
      </c>
      <c r="BX293" s="57" t="s">
        <v>4915</v>
      </c>
    </row>
    <row r="294" spans="61:76">
      <c r="BI294" s="57">
        <v>293</v>
      </c>
      <c r="BJ294" s="57" t="s">
        <v>211</v>
      </c>
      <c r="BK294" s="57" t="s">
        <v>2417</v>
      </c>
      <c r="BL294" s="57" t="s">
        <v>4200</v>
      </c>
      <c r="BM294" s="57" t="s">
        <v>2427</v>
      </c>
      <c r="BN294" s="57" t="s">
        <v>2428</v>
      </c>
      <c r="BO294" s="57" t="s">
        <v>2415</v>
      </c>
      <c r="BP294" s="57" t="s">
        <v>2422</v>
      </c>
      <c r="BQ294" s="57" t="s">
        <v>2420</v>
      </c>
      <c r="BR294" s="57" t="s">
        <v>2421</v>
      </c>
      <c r="BS294" s="57" t="s">
        <v>4767</v>
      </c>
      <c r="BT294" s="57" t="s">
        <v>4768</v>
      </c>
      <c r="BU294" s="57" t="s">
        <v>4769</v>
      </c>
      <c r="BV294" s="57" t="s">
        <v>4914</v>
      </c>
      <c r="BX294" s="57" t="s">
        <v>4915</v>
      </c>
    </row>
    <row r="295" spans="61:76">
      <c r="BI295" s="57">
        <v>294</v>
      </c>
      <c r="BJ295" s="57" t="s">
        <v>211</v>
      </c>
      <c r="BK295" s="57" t="s">
        <v>2417</v>
      </c>
      <c r="BL295" s="57" t="s">
        <v>4200</v>
      </c>
      <c r="BM295" s="57" t="s">
        <v>2431</v>
      </c>
      <c r="BN295" s="57" t="s">
        <v>2432</v>
      </c>
      <c r="BO295" s="57" t="s">
        <v>2415</v>
      </c>
      <c r="BP295" s="57" t="s">
        <v>2422</v>
      </c>
      <c r="BQ295" s="57" t="s">
        <v>2420</v>
      </c>
      <c r="BR295" s="57" t="s">
        <v>2421</v>
      </c>
      <c r="BS295" s="57" t="s">
        <v>4767</v>
      </c>
      <c r="BT295" s="57" t="s">
        <v>4768</v>
      </c>
      <c r="BU295" s="57" t="s">
        <v>4769</v>
      </c>
      <c r="BV295" s="57" t="s">
        <v>4914</v>
      </c>
      <c r="BX295" s="57" t="s">
        <v>4915</v>
      </c>
    </row>
    <row r="296" spans="61:76">
      <c r="BI296" s="57">
        <v>295</v>
      </c>
      <c r="BJ296" s="57" t="s">
        <v>211</v>
      </c>
      <c r="BK296" s="57" t="s">
        <v>2417</v>
      </c>
      <c r="BL296" s="57" t="s">
        <v>4200</v>
      </c>
      <c r="BM296" s="57" t="s">
        <v>2436</v>
      </c>
      <c r="BN296" s="57" t="s">
        <v>2437</v>
      </c>
      <c r="BO296" s="57" t="s">
        <v>2434</v>
      </c>
      <c r="BP296" s="57" t="s">
        <v>2439</v>
      </c>
      <c r="BQ296" s="57" t="s">
        <v>2438</v>
      </c>
      <c r="BR296" s="57" t="s">
        <v>2421</v>
      </c>
      <c r="BS296" s="57" t="s">
        <v>4767</v>
      </c>
      <c r="BT296" s="57" t="s">
        <v>4768</v>
      </c>
      <c r="BU296" s="57" t="s">
        <v>4769</v>
      </c>
      <c r="BV296" s="57" t="s">
        <v>4916</v>
      </c>
      <c r="BX296" s="57" t="s">
        <v>4917</v>
      </c>
    </row>
    <row r="297" spans="61:76">
      <c r="BI297" s="57">
        <v>296</v>
      </c>
      <c r="BJ297" s="57" t="s">
        <v>211</v>
      </c>
      <c r="BK297" s="57" t="s">
        <v>2417</v>
      </c>
      <c r="BL297" s="57" t="s">
        <v>4200</v>
      </c>
      <c r="BM297" s="57" t="s">
        <v>2443</v>
      </c>
      <c r="BN297" s="57" t="s">
        <v>2444</v>
      </c>
      <c r="BO297" s="57" t="s">
        <v>2434</v>
      </c>
      <c r="BP297" s="57" t="s">
        <v>2439</v>
      </c>
      <c r="BQ297" s="57" t="s">
        <v>2438</v>
      </c>
      <c r="BR297" s="57" t="s">
        <v>2421</v>
      </c>
      <c r="BS297" s="57" t="s">
        <v>4767</v>
      </c>
      <c r="BT297" s="57" t="s">
        <v>4768</v>
      </c>
      <c r="BU297" s="57" t="s">
        <v>4769</v>
      </c>
      <c r="BV297" s="57" t="s">
        <v>4916</v>
      </c>
      <c r="BX297" s="57" t="s">
        <v>4917</v>
      </c>
    </row>
    <row r="298" spans="61:76">
      <c r="BI298" s="57">
        <v>297</v>
      </c>
      <c r="BJ298" s="57" t="s">
        <v>211</v>
      </c>
      <c r="BK298" s="57" t="s">
        <v>2417</v>
      </c>
      <c r="BL298" s="57" t="s">
        <v>4200</v>
      </c>
      <c r="BM298" s="57" t="s">
        <v>2447</v>
      </c>
      <c r="BN298" s="57" t="s">
        <v>2448</v>
      </c>
      <c r="BO298" s="57" t="s">
        <v>2415</v>
      </c>
      <c r="BP298" s="57" t="s">
        <v>2422</v>
      </c>
      <c r="BQ298" s="57" t="s">
        <v>2420</v>
      </c>
      <c r="BR298" s="57" t="s">
        <v>2421</v>
      </c>
      <c r="BS298" s="57" t="s">
        <v>4767</v>
      </c>
      <c r="BT298" s="57" t="s">
        <v>4768</v>
      </c>
      <c r="BU298" s="57" t="s">
        <v>4769</v>
      </c>
      <c r="BV298" s="57" t="s">
        <v>4914</v>
      </c>
      <c r="BX298" s="57" t="s">
        <v>4915</v>
      </c>
    </row>
    <row r="299" spans="61:76">
      <c r="BI299" s="57">
        <v>298</v>
      </c>
      <c r="BJ299" s="57" t="s">
        <v>211</v>
      </c>
      <c r="BK299" s="57" t="s">
        <v>2417</v>
      </c>
      <c r="BL299" s="57" t="s">
        <v>4200</v>
      </c>
      <c r="BM299" s="57" t="s">
        <v>2451</v>
      </c>
      <c r="BN299" s="57" t="s">
        <v>2452</v>
      </c>
      <c r="BO299" s="57" t="s">
        <v>2454</v>
      </c>
      <c r="BP299" s="57" t="s">
        <v>2457</v>
      </c>
      <c r="BQ299" s="57" t="s">
        <v>2456</v>
      </c>
      <c r="BR299" s="57" t="s">
        <v>1394</v>
      </c>
      <c r="BS299" s="57" t="s">
        <v>4767</v>
      </c>
      <c r="BT299" s="57" t="s">
        <v>4768</v>
      </c>
      <c r="BU299" s="57" t="s">
        <v>4769</v>
      </c>
      <c r="BV299" s="57" t="s">
        <v>4918</v>
      </c>
      <c r="BX299" s="57" t="s">
        <v>4772</v>
      </c>
    </row>
    <row r="300" spans="61:76">
      <c r="BI300" s="57">
        <v>299</v>
      </c>
      <c r="BJ300" s="57" t="s">
        <v>211</v>
      </c>
      <c r="BK300" s="57" t="s">
        <v>2417</v>
      </c>
      <c r="BL300" s="57" t="s">
        <v>4200</v>
      </c>
      <c r="BM300" s="57" t="s">
        <v>2451</v>
      </c>
      <c r="BN300" s="57" t="s">
        <v>2452</v>
      </c>
      <c r="BO300" s="57" t="s">
        <v>2459</v>
      </c>
      <c r="BP300" s="57" t="s">
        <v>2463</v>
      </c>
      <c r="BQ300" s="57" t="s">
        <v>2461</v>
      </c>
      <c r="BR300" s="57" t="s">
        <v>2462</v>
      </c>
      <c r="BS300" s="57" t="s">
        <v>4767</v>
      </c>
      <c r="BT300" s="57" t="s">
        <v>4768</v>
      </c>
      <c r="BU300" s="57" t="s">
        <v>4769</v>
      </c>
      <c r="BX300" s="57" t="s">
        <v>4770</v>
      </c>
    </row>
    <row r="301" spans="61:76">
      <c r="BI301" s="57">
        <v>300</v>
      </c>
      <c r="BJ301" s="57" t="s">
        <v>211</v>
      </c>
      <c r="BK301" s="57" t="s">
        <v>2417</v>
      </c>
      <c r="BL301" s="57" t="s">
        <v>4200</v>
      </c>
      <c r="BM301" s="57" t="s">
        <v>2467</v>
      </c>
      <c r="BN301" s="57" t="s">
        <v>2468</v>
      </c>
      <c r="BO301" s="57" t="s">
        <v>2415</v>
      </c>
      <c r="BP301" s="57" t="s">
        <v>2422</v>
      </c>
      <c r="BQ301" s="57" t="s">
        <v>2420</v>
      </c>
      <c r="BR301" s="57" t="s">
        <v>2421</v>
      </c>
      <c r="BS301" s="57" t="s">
        <v>4767</v>
      </c>
      <c r="BT301" s="57" t="s">
        <v>4768</v>
      </c>
      <c r="BU301" s="57" t="s">
        <v>4769</v>
      </c>
      <c r="BV301" s="57" t="s">
        <v>4914</v>
      </c>
      <c r="BX301" s="57" t="s">
        <v>4915</v>
      </c>
    </row>
    <row r="302" spans="61:76">
      <c r="BI302" s="57">
        <v>301</v>
      </c>
      <c r="BJ302" s="57" t="s">
        <v>211</v>
      </c>
      <c r="BK302" s="57" t="s">
        <v>2417</v>
      </c>
      <c r="BL302" s="57" t="s">
        <v>4200</v>
      </c>
      <c r="BM302" s="57" t="s">
        <v>2471</v>
      </c>
      <c r="BN302" s="57" t="s">
        <v>2472</v>
      </c>
      <c r="BO302" s="57" t="s">
        <v>2434</v>
      </c>
      <c r="BP302" s="57" t="s">
        <v>2439</v>
      </c>
      <c r="BQ302" s="57" t="s">
        <v>2438</v>
      </c>
      <c r="BR302" s="57" t="s">
        <v>2421</v>
      </c>
      <c r="BS302" s="57" t="s">
        <v>4767</v>
      </c>
      <c r="BT302" s="57" t="s">
        <v>4768</v>
      </c>
      <c r="BU302" s="57" t="s">
        <v>4769</v>
      </c>
      <c r="BV302" s="57" t="s">
        <v>4916</v>
      </c>
      <c r="BX302" s="57" t="s">
        <v>4917</v>
      </c>
    </row>
    <row r="303" spans="61:76">
      <c r="BI303" s="57">
        <v>302</v>
      </c>
      <c r="BJ303" s="57" t="s">
        <v>211</v>
      </c>
      <c r="BK303" s="57" t="s">
        <v>2417</v>
      </c>
      <c r="BL303" s="57" t="s">
        <v>4200</v>
      </c>
      <c r="BM303" s="57" t="s">
        <v>2475</v>
      </c>
      <c r="BN303" s="57" t="s">
        <v>2476</v>
      </c>
      <c r="BO303" s="57" t="s">
        <v>2434</v>
      </c>
      <c r="BP303" s="57" t="s">
        <v>2439</v>
      </c>
      <c r="BQ303" s="57" t="s">
        <v>2438</v>
      </c>
      <c r="BR303" s="57" t="s">
        <v>2421</v>
      </c>
      <c r="BS303" s="57" t="s">
        <v>4767</v>
      </c>
      <c r="BT303" s="57" t="s">
        <v>4768</v>
      </c>
      <c r="BU303" s="57" t="s">
        <v>4769</v>
      </c>
      <c r="BV303" s="57" t="s">
        <v>4916</v>
      </c>
      <c r="BX303" s="57" t="s">
        <v>4917</v>
      </c>
    </row>
    <row r="304" spans="61:76">
      <c r="BI304" s="57">
        <v>303</v>
      </c>
      <c r="BJ304" s="57" t="s">
        <v>211</v>
      </c>
      <c r="BK304" s="57" t="s">
        <v>2417</v>
      </c>
      <c r="BL304" s="57" t="s">
        <v>4200</v>
      </c>
      <c r="BM304" s="57" t="s">
        <v>1962</v>
      </c>
      <c r="BN304" s="57" t="s">
        <v>2479</v>
      </c>
      <c r="BO304" s="57" t="s">
        <v>2415</v>
      </c>
      <c r="BP304" s="57" t="s">
        <v>2422</v>
      </c>
      <c r="BQ304" s="57" t="s">
        <v>2420</v>
      </c>
      <c r="BR304" s="57" t="s">
        <v>2421</v>
      </c>
      <c r="BS304" s="57" t="s">
        <v>4767</v>
      </c>
      <c r="BT304" s="57" t="s">
        <v>4768</v>
      </c>
      <c r="BU304" s="57" t="s">
        <v>4769</v>
      </c>
      <c r="BV304" s="57" t="s">
        <v>4914</v>
      </c>
      <c r="BX304" s="57" t="s">
        <v>4915</v>
      </c>
    </row>
    <row r="305" spans="61:76">
      <c r="BI305" s="57">
        <v>304</v>
      </c>
      <c r="BJ305" s="57" t="s">
        <v>211</v>
      </c>
      <c r="BK305" s="57" t="s">
        <v>2417</v>
      </c>
      <c r="BL305" s="57" t="s">
        <v>4200</v>
      </c>
      <c r="BM305" s="57" t="s">
        <v>2482</v>
      </c>
      <c r="BN305" s="57" t="s">
        <v>2483</v>
      </c>
      <c r="BO305" s="57" t="s">
        <v>2415</v>
      </c>
      <c r="BP305" s="57" t="s">
        <v>2422</v>
      </c>
      <c r="BQ305" s="57" t="s">
        <v>2420</v>
      </c>
      <c r="BR305" s="57" t="s">
        <v>2421</v>
      </c>
      <c r="BS305" s="57" t="s">
        <v>4767</v>
      </c>
      <c r="BT305" s="57" t="s">
        <v>4768</v>
      </c>
      <c r="BU305" s="57" t="s">
        <v>4769</v>
      </c>
      <c r="BV305" s="57" t="s">
        <v>4914</v>
      </c>
      <c r="BX305" s="57" t="s">
        <v>4915</v>
      </c>
    </row>
    <row r="306" spans="61:76">
      <c r="BI306" s="57">
        <v>305</v>
      </c>
      <c r="BJ306" s="57" t="s">
        <v>211</v>
      </c>
      <c r="BK306" s="57" t="s">
        <v>2417</v>
      </c>
      <c r="BL306" s="57" t="s">
        <v>4200</v>
      </c>
      <c r="BM306" s="57" t="s">
        <v>1966</v>
      </c>
      <c r="BN306" s="57" t="s">
        <v>2486</v>
      </c>
      <c r="BO306" s="57" t="s">
        <v>1292</v>
      </c>
      <c r="BP306" s="57" t="s">
        <v>1296</v>
      </c>
      <c r="BQ306" s="57" t="s">
        <v>1294</v>
      </c>
      <c r="BR306" s="57" t="s">
        <v>1295</v>
      </c>
      <c r="BS306" s="57" t="s">
        <v>4767</v>
      </c>
      <c r="BT306" s="57" t="s">
        <v>4768</v>
      </c>
      <c r="BU306" s="57" t="s">
        <v>4769</v>
      </c>
      <c r="BV306" s="57" t="s">
        <v>4830</v>
      </c>
      <c r="BX306" s="57" t="s">
        <v>4772</v>
      </c>
    </row>
    <row r="307" spans="61:76">
      <c r="BI307" s="57">
        <v>306</v>
      </c>
      <c r="BJ307" s="57" t="s">
        <v>211</v>
      </c>
      <c r="BK307" s="57" t="s">
        <v>2417</v>
      </c>
      <c r="BL307" s="57" t="s">
        <v>4200</v>
      </c>
      <c r="BM307" s="57" t="s">
        <v>1966</v>
      </c>
      <c r="BN307" s="57" t="s">
        <v>2486</v>
      </c>
      <c r="BO307" s="57" t="s">
        <v>2415</v>
      </c>
      <c r="BP307" s="57" t="s">
        <v>2422</v>
      </c>
      <c r="BQ307" s="57" t="s">
        <v>2420</v>
      </c>
      <c r="BR307" s="57" t="s">
        <v>2421</v>
      </c>
      <c r="BS307" s="57" t="s">
        <v>4767</v>
      </c>
      <c r="BT307" s="57" t="s">
        <v>4768</v>
      </c>
      <c r="BU307" s="57" t="s">
        <v>4769</v>
      </c>
      <c r="BV307" s="57" t="s">
        <v>4914</v>
      </c>
      <c r="BX307" s="57" t="s">
        <v>4915</v>
      </c>
    </row>
    <row r="308" spans="61:76">
      <c r="BI308" s="57">
        <v>307</v>
      </c>
      <c r="BJ308" s="57" t="s">
        <v>211</v>
      </c>
      <c r="BK308" s="57" t="s">
        <v>2417</v>
      </c>
      <c r="BL308" s="57" t="s">
        <v>4200</v>
      </c>
      <c r="BM308" s="57" t="s">
        <v>2490</v>
      </c>
      <c r="BN308" s="57" t="s">
        <v>2491</v>
      </c>
      <c r="BO308" s="57" t="s">
        <v>2415</v>
      </c>
      <c r="BP308" s="57" t="s">
        <v>2422</v>
      </c>
      <c r="BQ308" s="57" t="s">
        <v>2420</v>
      </c>
      <c r="BR308" s="57" t="s">
        <v>2421</v>
      </c>
      <c r="BS308" s="57" t="s">
        <v>4767</v>
      </c>
      <c r="BT308" s="57" t="s">
        <v>4768</v>
      </c>
      <c r="BU308" s="57" t="s">
        <v>4769</v>
      </c>
      <c r="BV308" s="57" t="s">
        <v>4914</v>
      </c>
      <c r="BX308" s="57" t="s">
        <v>4915</v>
      </c>
    </row>
    <row r="309" spans="61:76">
      <c r="BI309" s="57">
        <v>308</v>
      </c>
      <c r="BJ309" s="57" t="s">
        <v>211</v>
      </c>
      <c r="BK309" s="57" t="s">
        <v>2417</v>
      </c>
      <c r="BL309" s="57" t="s">
        <v>4200</v>
      </c>
      <c r="BM309" s="57" t="s">
        <v>2494</v>
      </c>
      <c r="BN309" s="57" t="s">
        <v>2495</v>
      </c>
      <c r="BO309" s="57" t="s">
        <v>2434</v>
      </c>
      <c r="BP309" s="57" t="s">
        <v>2439</v>
      </c>
      <c r="BQ309" s="57" t="s">
        <v>2438</v>
      </c>
      <c r="BR309" s="57" t="s">
        <v>2421</v>
      </c>
      <c r="BS309" s="57" t="s">
        <v>4767</v>
      </c>
      <c r="BT309" s="57" t="s">
        <v>4768</v>
      </c>
      <c r="BU309" s="57" t="s">
        <v>4769</v>
      </c>
      <c r="BV309" s="57" t="s">
        <v>4916</v>
      </c>
      <c r="BX309" s="57" t="s">
        <v>4917</v>
      </c>
    </row>
    <row r="310" spans="61:76">
      <c r="BI310" s="57">
        <v>309</v>
      </c>
      <c r="BJ310" s="57" t="s">
        <v>211</v>
      </c>
      <c r="BK310" s="57" t="s">
        <v>2417</v>
      </c>
      <c r="BL310" s="57" t="s">
        <v>4200</v>
      </c>
      <c r="BM310" s="57" t="s">
        <v>2498</v>
      </c>
      <c r="BN310" s="57" t="s">
        <v>2499</v>
      </c>
      <c r="BO310" s="57" t="s">
        <v>2415</v>
      </c>
      <c r="BP310" s="57" t="s">
        <v>2422</v>
      </c>
      <c r="BQ310" s="57" t="s">
        <v>2420</v>
      </c>
      <c r="BR310" s="57" t="s">
        <v>2421</v>
      </c>
      <c r="BS310" s="57" t="s">
        <v>4767</v>
      </c>
      <c r="BT310" s="57" t="s">
        <v>4768</v>
      </c>
      <c r="BU310" s="57" t="s">
        <v>4769</v>
      </c>
      <c r="BV310" s="57" t="s">
        <v>4914</v>
      </c>
      <c r="BX310" s="57" t="s">
        <v>4915</v>
      </c>
    </row>
    <row r="311" spans="61:76">
      <c r="BI311" s="57">
        <v>310</v>
      </c>
      <c r="BJ311" s="57" t="s">
        <v>211</v>
      </c>
      <c r="BK311" s="57" t="s">
        <v>2503</v>
      </c>
      <c r="BL311" s="57" t="s">
        <v>4204</v>
      </c>
      <c r="BM311" s="57" t="s">
        <v>2504</v>
      </c>
      <c r="BN311" s="57" t="s">
        <v>2505</v>
      </c>
      <c r="BO311" s="57" t="s">
        <v>2501</v>
      </c>
      <c r="BP311" s="57" t="s">
        <v>2508</v>
      </c>
      <c r="BQ311" s="57" t="s">
        <v>2506</v>
      </c>
      <c r="BR311" s="57" t="s">
        <v>2507</v>
      </c>
      <c r="BS311" s="57" t="s">
        <v>4767</v>
      </c>
      <c r="BT311" s="57" t="s">
        <v>4768</v>
      </c>
      <c r="BU311" s="57" t="s">
        <v>4769</v>
      </c>
      <c r="BV311" s="57" t="s">
        <v>4919</v>
      </c>
      <c r="BX311" s="57" t="s">
        <v>4919</v>
      </c>
    </row>
    <row r="312" spans="61:76">
      <c r="BI312" s="57">
        <v>311</v>
      </c>
      <c r="BJ312" s="57" t="s">
        <v>211</v>
      </c>
      <c r="BK312" s="57" t="s">
        <v>2503</v>
      </c>
      <c r="BL312" s="57" t="s">
        <v>4204</v>
      </c>
      <c r="BM312" s="57" t="s">
        <v>2514</v>
      </c>
      <c r="BN312" s="57" t="s">
        <v>2515</v>
      </c>
      <c r="BO312" s="57" t="s">
        <v>2512</v>
      </c>
      <c r="BP312" s="57" t="s">
        <v>2517</v>
      </c>
      <c r="BQ312" s="57" t="s">
        <v>2516</v>
      </c>
      <c r="BR312" s="57" t="s">
        <v>2507</v>
      </c>
      <c r="BS312" s="57" t="s">
        <v>4767</v>
      </c>
      <c r="BT312" s="57" t="s">
        <v>4768</v>
      </c>
      <c r="BU312" s="57" t="s">
        <v>4769</v>
      </c>
      <c r="BX312" s="57" t="s">
        <v>4920</v>
      </c>
    </row>
    <row r="313" spans="61:76">
      <c r="BI313" s="57">
        <v>312</v>
      </c>
      <c r="BJ313" s="57" t="s">
        <v>211</v>
      </c>
      <c r="BK313" s="57" t="s">
        <v>2503</v>
      </c>
      <c r="BL313" s="57" t="s">
        <v>4204</v>
      </c>
      <c r="BM313" s="57" t="s">
        <v>2522</v>
      </c>
      <c r="BN313" s="57" t="s">
        <v>2523</v>
      </c>
      <c r="BO313" s="57" t="s">
        <v>2520</v>
      </c>
      <c r="BP313" s="57" t="s">
        <v>2525</v>
      </c>
      <c r="BQ313" s="57" t="s">
        <v>2524</v>
      </c>
      <c r="BR313" s="57" t="s">
        <v>2507</v>
      </c>
      <c r="BS313" s="57" t="s">
        <v>4767</v>
      </c>
      <c r="BT313" s="57" t="s">
        <v>4768</v>
      </c>
      <c r="BU313" s="57" t="s">
        <v>4769</v>
      </c>
      <c r="BX313" s="57" t="s">
        <v>4921</v>
      </c>
    </row>
    <row r="314" spans="61:76">
      <c r="BI314" s="57">
        <v>313</v>
      </c>
      <c r="BJ314" s="57" t="s">
        <v>211</v>
      </c>
      <c r="BK314" s="57" t="s">
        <v>2503</v>
      </c>
      <c r="BL314" s="57" t="s">
        <v>4204</v>
      </c>
      <c r="BM314" s="57" t="s">
        <v>2522</v>
      </c>
      <c r="BN314" s="57" t="s">
        <v>2523</v>
      </c>
      <c r="BO314" s="57" t="s">
        <v>791</v>
      </c>
      <c r="BP314" s="57" t="s">
        <v>795</v>
      </c>
      <c r="BQ314" s="57" t="s">
        <v>793</v>
      </c>
      <c r="BR314" s="57" t="s">
        <v>794</v>
      </c>
      <c r="BS314" s="57" t="s">
        <v>4767</v>
      </c>
      <c r="BT314" s="57" t="s">
        <v>4768</v>
      </c>
      <c r="BU314" s="57" t="s">
        <v>4769</v>
      </c>
      <c r="BV314" s="57" t="s">
        <v>4777</v>
      </c>
      <c r="BX314" s="57" t="s">
        <v>4834</v>
      </c>
    </row>
    <row r="315" spans="61:76">
      <c r="BI315" s="57">
        <v>314</v>
      </c>
      <c r="BJ315" s="57" t="s">
        <v>211</v>
      </c>
      <c r="BK315" s="57" t="s">
        <v>2503</v>
      </c>
      <c r="BL315" s="57" t="s">
        <v>4204</v>
      </c>
      <c r="BM315" s="57" t="s">
        <v>2522</v>
      </c>
      <c r="BN315" s="57" t="s">
        <v>2523</v>
      </c>
      <c r="BO315" s="57" t="s">
        <v>2529</v>
      </c>
      <c r="BP315" s="57" t="s">
        <v>2532</v>
      </c>
      <c r="BQ315" s="57" t="s">
        <v>2531</v>
      </c>
      <c r="BR315" s="57" t="s">
        <v>2507</v>
      </c>
      <c r="BS315" s="57" t="s">
        <v>4767</v>
      </c>
      <c r="BT315" s="57" t="s">
        <v>4768</v>
      </c>
      <c r="BU315" s="57" t="s">
        <v>4769</v>
      </c>
      <c r="BV315" s="57" t="s">
        <v>4922</v>
      </c>
      <c r="BX315" s="57" t="s">
        <v>4922</v>
      </c>
    </row>
    <row r="316" spans="61:76">
      <c r="BI316" s="57">
        <v>315</v>
      </c>
      <c r="BJ316" s="57" t="s">
        <v>211</v>
      </c>
      <c r="BK316" s="57" t="s">
        <v>2503</v>
      </c>
      <c r="BL316" s="57" t="s">
        <v>4204</v>
      </c>
      <c r="BM316" s="57" t="s">
        <v>2522</v>
      </c>
      <c r="BN316" s="57" t="s">
        <v>2523</v>
      </c>
      <c r="BO316" s="57" t="s">
        <v>2534</v>
      </c>
      <c r="BP316" s="57" t="s">
        <v>2538</v>
      </c>
      <c r="BQ316" s="57" t="s">
        <v>2536</v>
      </c>
      <c r="BR316" s="57" t="s">
        <v>2537</v>
      </c>
      <c r="BS316" s="57" t="s">
        <v>4767</v>
      </c>
      <c r="BT316" s="57" t="s">
        <v>4768</v>
      </c>
      <c r="BU316" s="57" t="s">
        <v>4769</v>
      </c>
      <c r="BX316" s="57" t="s">
        <v>4923</v>
      </c>
    </row>
    <row r="317" spans="61:76">
      <c r="BI317" s="57">
        <v>316</v>
      </c>
      <c r="BJ317" s="57" t="s">
        <v>211</v>
      </c>
      <c r="BK317" s="57" t="s">
        <v>2503</v>
      </c>
      <c r="BL317" s="57" t="s">
        <v>4204</v>
      </c>
      <c r="BM317" s="57" t="s">
        <v>2543</v>
      </c>
      <c r="BN317" s="57" t="s">
        <v>2544</v>
      </c>
      <c r="BO317" s="57" t="s">
        <v>2541</v>
      </c>
      <c r="BP317" s="57" t="s">
        <v>2546</v>
      </c>
      <c r="BQ317" s="57" t="s">
        <v>2545</v>
      </c>
      <c r="BR317" s="57" t="s">
        <v>2507</v>
      </c>
      <c r="BS317" s="57" t="s">
        <v>4767</v>
      </c>
      <c r="BT317" s="57" t="s">
        <v>4768</v>
      </c>
      <c r="BU317" s="57" t="s">
        <v>4769</v>
      </c>
      <c r="BV317" s="57" t="s">
        <v>4924</v>
      </c>
      <c r="BX317" s="57" t="s">
        <v>4924</v>
      </c>
    </row>
    <row r="318" spans="61:76">
      <c r="BI318" s="57">
        <v>317</v>
      </c>
      <c r="BJ318" s="57" t="s">
        <v>211</v>
      </c>
      <c r="BK318" s="57" t="s">
        <v>2503</v>
      </c>
      <c r="BL318" s="57" t="s">
        <v>4204</v>
      </c>
      <c r="BM318" s="57" t="s">
        <v>2551</v>
      </c>
      <c r="BN318" s="57" t="s">
        <v>2552</v>
      </c>
      <c r="BO318" s="57" t="s">
        <v>2549</v>
      </c>
      <c r="BP318" s="57" t="s">
        <v>2554</v>
      </c>
      <c r="BQ318" s="57" t="s">
        <v>2553</v>
      </c>
      <c r="BR318" s="57" t="s">
        <v>2507</v>
      </c>
      <c r="BS318" s="57" t="s">
        <v>4767</v>
      </c>
      <c r="BT318" s="57" t="s">
        <v>4768</v>
      </c>
      <c r="BU318" s="57" t="s">
        <v>4769</v>
      </c>
      <c r="BV318" s="57" t="s">
        <v>4925</v>
      </c>
      <c r="BX318" s="57" t="s">
        <v>4925</v>
      </c>
    </row>
    <row r="319" spans="61:76">
      <c r="BI319" s="57">
        <v>318</v>
      </c>
      <c r="BJ319" s="57" t="s">
        <v>211</v>
      </c>
      <c r="BK319" s="57" t="s">
        <v>2503</v>
      </c>
      <c r="BL319" s="57" t="s">
        <v>4204</v>
      </c>
      <c r="BM319" s="57" t="s">
        <v>2559</v>
      </c>
      <c r="BN319" s="57" t="s">
        <v>2560</v>
      </c>
      <c r="BO319" s="57" t="s">
        <v>2557</v>
      </c>
      <c r="BP319" s="57" t="s">
        <v>2562</v>
      </c>
      <c r="BQ319" s="57" t="s">
        <v>2561</v>
      </c>
      <c r="BR319" s="57" t="s">
        <v>2507</v>
      </c>
      <c r="BS319" s="57" t="s">
        <v>4767</v>
      </c>
      <c r="BT319" s="57" t="s">
        <v>4768</v>
      </c>
      <c r="BU319" s="57" t="s">
        <v>4769</v>
      </c>
      <c r="BV319" s="57" t="s">
        <v>4926</v>
      </c>
      <c r="BX319" s="57" t="s">
        <v>4926</v>
      </c>
    </row>
    <row r="320" spans="61:76">
      <c r="BI320" s="57">
        <v>319</v>
      </c>
      <c r="BJ320" s="57" t="s">
        <v>211</v>
      </c>
      <c r="BK320" s="57" t="s">
        <v>2503</v>
      </c>
      <c r="BL320" s="57" t="s">
        <v>4204</v>
      </c>
      <c r="BM320" s="57" t="s">
        <v>2567</v>
      </c>
      <c r="BN320" s="57" t="s">
        <v>2568</v>
      </c>
      <c r="BO320" s="57" t="s">
        <v>2565</v>
      </c>
      <c r="BP320" s="57" t="s">
        <v>2570</v>
      </c>
      <c r="BQ320" s="57" t="s">
        <v>2569</v>
      </c>
      <c r="BR320" s="57" t="s">
        <v>2507</v>
      </c>
      <c r="BS320" s="57" t="s">
        <v>4767</v>
      </c>
      <c r="BT320" s="57" t="s">
        <v>4768</v>
      </c>
      <c r="BU320" s="57" t="s">
        <v>4769</v>
      </c>
      <c r="BV320" s="57" t="s">
        <v>4927</v>
      </c>
      <c r="BX320" s="57" t="s">
        <v>4927</v>
      </c>
    </row>
    <row r="321" spans="61:76">
      <c r="BI321" s="57">
        <v>320</v>
      </c>
      <c r="BJ321" s="57" t="s">
        <v>211</v>
      </c>
      <c r="BK321" s="57" t="s">
        <v>2503</v>
      </c>
      <c r="BL321" s="57" t="s">
        <v>4204</v>
      </c>
      <c r="BM321" s="57" t="s">
        <v>2575</v>
      </c>
      <c r="BN321" s="57" t="s">
        <v>2576</v>
      </c>
      <c r="BO321" s="57" t="s">
        <v>2573</v>
      </c>
      <c r="BP321" s="57" t="s">
        <v>2578</v>
      </c>
      <c r="BQ321" s="57" t="s">
        <v>2577</v>
      </c>
      <c r="BR321" s="57" t="s">
        <v>2507</v>
      </c>
      <c r="BS321" s="57" t="s">
        <v>4767</v>
      </c>
      <c r="BT321" s="57" t="s">
        <v>4768</v>
      </c>
      <c r="BU321" s="57" t="s">
        <v>4769</v>
      </c>
      <c r="BV321" s="57" t="s">
        <v>4928</v>
      </c>
      <c r="BX321" s="57" t="s">
        <v>4928</v>
      </c>
    </row>
    <row r="322" spans="61:76">
      <c r="BI322" s="57">
        <v>321</v>
      </c>
      <c r="BJ322" s="57" t="s">
        <v>211</v>
      </c>
      <c r="BK322" s="57" t="s">
        <v>2503</v>
      </c>
      <c r="BL322" s="57" t="s">
        <v>4204</v>
      </c>
      <c r="BM322" s="57" t="s">
        <v>2583</v>
      </c>
      <c r="BN322" s="57" t="s">
        <v>2584</v>
      </c>
      <c r="BO322" s="57" t="s">
        <v>2581</v>
      </c>
      <c r="BP322" s="57" t="s">
        <v>2586</v>
      </c>
      <c r="BQ322" s="57" t="s">
        <v>2585</v>
      </c>
      <c r="BR322" s="57" t="s">
        <v>2507</v>
      </c>
      <c r="BS322" s="57" t="s">
        <v>4767</v>
      </c>
      <c r="BT322" s="57" t="s">
        <v>4768</v>
      </c>
      <c r="BU322" s="57" t="s">
        <v>4769</v>
      </c>
      <c r="BV322" s="57" t="s">
        <v>4929</v>
      </c>
      <c r="BX322" s="57" t="s">
        <v>4929</v>
      </c>
    </row>
    <row r="323" spans="61:76">
      <c r="BI323" s="57">
        <v>322</v>
      </c>
      <c r="BJ323" s="57" t="s">
        <v>211</v>
      </c>
      <c r="BK323" s="57" t="s">
        <v>2503</v>
      </c>
      <c r="BL323" s="57" t="s">
        <v>4204</v>
      </c>
      <c r="BM323" s="57" t="s">
        <v>843</v>
      </c>
      <c r="BN323" s="57" t="s">
        <v>2591</v>
      </c>
      <c r="BO323" s="57" t="s">
        <v>2589</v>
      </c>
      <c r="BP323" s="57" t="s">
        <v>2593</v>
      </c>
      <c r="BQ323" s="57" t="s">
        <v>2592</v>
      </c>
      <c r="BR323" s="57" t="s">
        <v>2507</v>
      </c>
      <c r="BS323" s="57" t="s">
        <v>4767</v>
      </c>
      <c r="BT323" s="57" t="s">
        <v>4768</v>
      </c>
      <c r="BU323" s="57" t="s">
        <v>4769</v>
      </c>
      <c r="BV323" s="57" t="s">
        <v>4930</v>
      </c>
      <c r="BX323" s="57" t="s">
        <v>4930</v>
      </c>
    </row>
    <row r="324" spans="61:76">
      <c r="BI324" s="57">
        <v>323</v>
      </c>
      <c r="BJ324" s="57" t="s">
        <v>211</v>
      </c>
      <c r="BK324" s="57" t="s">
        <v>2503</v>
      </c>
      <c r="BL324" s="57" t="s">
        <v>4204</v>
      </c>
      <c r="BM324" s="57" t="s">
        <v>2598</v>
      </c>
      <c r="BN324" s="57" t="s">
        <v>2599</v>
      </c>
      <c r="BO324" s="57" t="s">
        <v>2596</v>
      </c>
      <c r="BP324" s="57" t="s">
        <v>2601</v>
      </c>
      <c r="BQ324" s="57" t="s">
        <v>2600</v>
      </c>
      <c r="BR324" s="57" t="s">
        <v>2507</v>
      </c>
      <c r="BS324" s="57" t="s">
        <v>4767</v>
      </c>
      <c r="BT324" s="57" t="s">
        <v>4768</v>
      </c>
      <c r="BU324" s="57" t="s">
        <v>4769</v>
      </c>
      <c r="BX324" s="57" t="s">
        <v>4920</v>
      </c>
    </row>
    <row r="325" spans="61:76">
      <c r="BI325" s="57">
        <v>324</v>
      </c>
      <c r="BJ325" s="57" t="s">
        <v>211</v>
      </c>
      <c r="BK325" s="57" t="s">
        <v>2503</v>
      </c>
      <c r="BL325" s="57" t="s">
        <v>4204</v>
      </c>
      <c r="BM325" s="57" t="s">
        <v>2606</v>
      </c>
      <c r="BN325" s="57" t="s">
        <v>2607</v>
      </c>
      <c r="BO325" s="57" t="s">
        <v>2604</v>
      </c>
      <c r="BP325" s="57" t="s">
        <v>2609</v>
      </c>
      <c r="BQ325" s="57" t="s">
        <v>2608</v>
      </c>
      <c r="BR325" s="57" t="s">
        <v>2507</v>
      </c>
      <c r="BS325" s="57" t="s">
        <v>4767</v>
      </c>
      <c r="BT325" s="57" t="s">
        <v>4768</v>
      </c>
      <c r="BU325" s="57" t="s">
        <v>4769</v>
      </c>
      <c r="BV325" s="57" t="s">
        <v>4931</v>
      </c>
      <c r="BX325" s="57" t="s">
        <v>4931</v>
      </c>
    </row>
    <row r="326" spans="61:76">
      <c r="BI326" s="57">
        <v>325</v>
      </c>
      <c r="BJ326" s="57" t="s">
        <v>211</v>
      </c>
      <c r="BK326" s="57" t="s">
        <v>2503</v>
      </c>
      <c r="BL326" s="57" t="s">
        <v>4204</v>
      </c>
      <c r="BM326" s="57" t="s">
        <v>2614</v>
      </c>
      <c r="BN326" s="57" t="s">
        <v>2615</v>
      </c>
      <c r="BO326" s="57" t="s">
        <v>2612</v>
      </c>
      <c r="BP326" s="57" t="s">
        <v>2617</v>
      </c>
      <c r="BQ326" s="57" t="s">
        <v>2616</v>
      </c>
      <c r="BR326" s="57" t="s">
        <v>2507</v>
      </c>
      <c r="BS326" s="57" t="s">
        <v>4767</v>
      </c>
      <c r="BT326" s="57" t="s">
        <v>4768</v>
      </c>
      <c r="BU326" s="57" t="s">
        <v>4769</v>
      </c>
      <c r="BV326" s="57" t="s">
        <v>4932</v>
      </c>
      <c r="BX326" s="57" t="s">
        <v>4932</v>
      </c>
    </row>
    <row r="327" spans="61:76">
      <c r="BI327" s="57">
        <v>326</v>
      </c>
      <c r="BJ327" s="57" t="s">
        <v>211</v>
      </c>
      <c r="BK327" s="57" t="s">
        <v>2503</v>
      </c>
      <c r="BL327" s="57" t="s">
        <v>4204</v>
      </c>
      <c r="BM327" s="57" t="s">
        <v>2622</v>
      </c>
      <c r="BN327" s="57" t="s">
        <v>2623</v>
      </c>
      <c r="BO327" s="57" t="s">
        <v>2620</v>
      </c>
      <c r="BP327" s="57" t="s">
        <v>2625</v>
      </c>
      <c r="BQ327" s="57" t="s">
        <v>2624</v>
      </c>
      <c r="BR327" s="57" t="s">
        <v>2507</v>
      </c>
      <c r="BS327" s="57" t="s">
        <v>4767</v>
      </c>
      <c r="BT327" s="57" t="s">
        <v>4768</v>
      </c>
      <c r="BU327" s="57" t="s">
        <v>4769</v>
      </c>
      <c r="BV327" s="57" t="s">
        <v>4933</v>
      </c>
      <c r="BX327" s="57" t="s">
        <v>4933</v>
      </c>
    </row>
    <row r="328" spans="61:76">
      <c r="BI328" s="57">
        <v>327</v>
      </c>
      <c r="BJ328" s="57" t="s">
        <v>211</v>
      </c>
      <c r="BK328" s="57" t="s">
        <v>2503</v>
      </c>
      <c r="BL328" s="57" t="s">
        <v>4204</v>
      </c>
      <c r="BM328" s="57" t="s">
        <v>2630</v>
      </c>
      <c r="BN328" s="57" t="s">
        <v>2631</v>
      </c>
      <c r="BO328" s="57" t="s">
        <v>2628</v>
      </c>
      <c r="BP328" s="57" t="s">
        <v>2633</v>
      </c>
      <c r="BQ328" s="57" t="s">
        <v>2632</v>
      </c>
      <c r="BR328" s="57" t="s">
        <v>2507</v>
      </c>
      <c r="BS328" s="57" t="s">
        <v>4767</v>
      </c>
      <c r="BT328" s="57" t="s">
        <v>4768</v>
      </c>
      <c r="BU328" s="57" t="s">
        <v>4769</v>
      </c>
      <c r="BV328" s="57" t="s">
        <v>4934</v>
      </c>
      <c r="BX328" s="57" t="s">
        <v>4934</v>
      </c>
    </row>
    <row r="329" spans="61:76">
      <c r="BI329" s="57">
        <v>328</v>
      </c>
      <c r="BJ329" s="57" t="s">
        <v>211</v>
      </c>
      <c r="BK329" s="57" t="s">
        <v>2503</v>
      </c>
      <c r="BL329" s="57" t="s">
        <v>4204</v>
      </c>
      <c r="BM329" s="57" t="s">
        <v>2638</v>
      </c>
      <c r="BN329" s="57" t="s">
        <v>2639</v>
      </c>
      <c r="BO329" s="57" t="s">
        <v>2636</v>
      </c>
      <c r="BP329" s="57" t="s">
        <v>2641</v>
      </c>
      <c r="BQ329" s="57" t="s">
        <v>2640</v>
      </c>
      <c r="BR329" s="57" t="s">
        <v>2507</v>
      </c>
      <c r="BS329" s="57" t="s">
        <v>4767</v>
      </c>
      <c r="BT329" s="57" t="s">
        <v>4768</v>
      </c>
      <c r="BU329" s="57" t="s">
        <v>4769</v>
      </c>
      <c r="BX329" s="57" t="s">
        <v>4935</v>
      </c>
    </row>
    <row r="330" spans="61:76">
      <c r="BI330" s="57">
        <v>329</v>
      </c>
      <c r="BJ330" s="57" t="s">
        <v>211</v>
      </c>
      <c r="BK330" s="57" t="s">
        <v>2646</v>
      </c>
      <c r="BL330" s="57" t="s">
        <v>4205</v>
      </c>
      <c r="BM330" s="57" t="s">
        <v>2647</v>
      </c>
      <c r="BN330" s="57" t="s">
        <v>2648</v>
      </c>
      <c r="BO330" s="57" t="s">
        <v>2644</v>
      </c>
      <c r="BP330" s="57" t="s">
        <v>2651</v>
      </c>
      <c r="BQ330" s="57" t="s">
        <v>2649</v>
      </c>
      <c r="BR330" s="57" t="s">
        <v>2650</v>
      </c>
      <c r="BS330" s="57" t="s">
        <v>4767</v>
      </c>
      <c r="BT330" s="57" t="s">
        <v>4768</v>
      </c>
      <c r="BU330" s="57" t="s">
        <v>4769</v>
      </c>
      <c r="BV330" s="57" t="s">
        <v>4840</v>
      </c>
      <c r="BX330" s="57" t="s">
        <v>4834</v>
      </c>
    </row>
    <row r="331" spans="61:76">
      <c r="BI331" s="57">
        <v>330</v>
      </c>
      <c r="BJ331" s="57" t="s">
        <v>211</v>
      </c>
      <c r="BK331" s="57" t="s">
        <v>2646</v>
      </c>
      <c r="BL331" s="57" t="s">
        <v>4205</v>
      </c>
      <c r="BM331" s="57" t="s">
        <v>2656</v>
      </c>
      <c r="BN331" s="57" t="s">
        <v>2657</v>
      </c>
      <c r="BO331" s="57" t="s">
        <v>2644</v>
      </c>
      <c r="BP331" s="57" t="s">
        <v>2651</v>
      </c>
      <c r="BQ331" s="57" t="s">
        <v>2649</v>
      </c>
      <c r="BR331" s="57" t="s">
        <v>2650</v>
      </c>
      <c r="BS331" s="57" t="s">
        <v>4767</v>
      </c>
      <c r="BT331" s="57" t="s">
        <v>4768</v>
      </c>
      <c r="BU331" s="57" t="s">
        <v>4769</v>
      </c>
      <c r="BV331" s="57" t="s">
        <v>4840</v>
      </c>
      <c r="BX331" s="57" t="s">
        <v>4834</v>
      </c>
    </row>
    <row r="332" spans="61:76">
      <c r="BI332" s="57">
        <v>331</v>
      </c>
      <c r="BJ332" s="57" t="s">
        <v>211</v>
      </c>
      <c r="BK332" s="57" t="s">
        <v>2646</v>
      </c>
      <c r="BL332" s="57" t="s">
        <v>4205</v>
      </c>
      <c r="BM332" s="57" t="s">
        <v>2660</v>
      </c>
      <c r="BN332" s="57" t="s">
        <v>2661</v>
      </c>
      <c r="BO332" s="57" t="s">
        <v>2644</v>
      </c>
      <c r="BP332" s="57" t="s">
        <v>2651</v>
      </c>
      <c r="BQ332" s="57" t="s">
        <v>2649</v>
      </c>
      <c r="BR332" s="57" t="s">
        <v>2650</v>
      </c>
      <c r="BS332" s="57" t="s">
        <v>4767</v>
      </c>
      <c r="BT332" s="57" t="s">
        <v>4768</v>
      </c>
      <c r="BU332" s="57" t="s">
        <v>4769</v>
      </c>
      <c r="BV332" s="57" t="s">
        <v>4840</v>
      </c>
      <c r="BX332" s="57" t="s">
        <v>4834</v>
      </c>
    </row>
    <row r="333" spans="61:76">
      <c r="BI333" s="57">
        <v>332</v>
      </c>
      <c r="BJ333" s="57" t="s">
        <v>211</v>
      </c>
      <c r="BK333" s="57" t="s">
        <v>2646</v>
      </c>
      <c r="BL333" s="57" t="s">
        <v>4205</v>
      </c>
      <c r="BM333" s="57" t="s">
        <v>2664</v>
      </c>
      <c r="BN333" s="57" t="s">
        <v>2665</v>
      </c>
      <c r="BO333" s="57" t="s">
        <v>2644</v>
      </c>
      <c r="BP333" s="57" t="s">
        <v>2651</v>
      </c>
      <c r="BQ333" s="57" t="s">
        <v>2649</v>
      </c>
      <c r="BR333" s="57" t="s">
        <v>2650</v>
      </c>
      <c r="BS333" s="57" t="s">
        <v>4767</v>
      </c>
      <c r="BT333" s="57" t="s">
        <v>4768</v>
      </c>
      <c r="BU333" s="57" t="s">
        <v>4769</v>
      </c>
      <c r="BV333" s="57" t="s">
        <v>4840</v>
      </c>
      <c r="BX333" s="57" t="s">
        <v>4834</v>
      </c>
    </row>
    <row r="334" spans="61:76">
      <c r="BI334" s="57">
        <v>333</v>
      </c>
      <c r="BJ334" s="57" t="s">
        <v>211</v>
      </c>
      <c r="BK334" s="57" t="s">
        <v>2646</v>
      </c>
      <c r="BL334" s="57" t="s">
        <v>4205</v>
      </c>
      <c r="BM334" s="57" t="s">
        <v>2668</v>
      </c>
      <c r="BN334" s="57" t="s">
        <v>2669</v>
      </c>
      <c r="BO334" s="57" t="s">
        <v>2644</v>
      </c>
      <c r="BP334" s="57" t="s">
        <v>2651</v>
      </c>
      <c r="BQ334" s="57" t="s">
        <v>2649</v>
      </c>
      <c r="BR334" s="57" t="s">
        <v>2650</v>
      </c>
      <c r="BS334" s="57" t="s">
        <v>4767</v>
      </c>
      <c r="BT334" s="57" t="s">
        <v>4768</v>
      </c>
      <c r="BU334" s="57" t="s">
        <v>4769</v>
      </c>
      <c r="BV334" s="57" t="s">
        <v>4840</v>
      </c>
      <c r="BX334" s="57" t="s">
        <v>4834</v>
      </c>
    </row>
    <row r="335" spans="61:76">
      <c r="BI335" s="57">
        <v>334</v>
      </c>
      <c r="BJ335" s="57" t="s">
        <v>211</v>
      </c>
      <c r="BK335" s="57" t="s">
        <v>2646</v>
      </c>
      <c r="BL335" s="57" t="s">
        <v>4205</v>
      </c>
      <c r="BM335" s="57" t="s">
        <v>2673</v>
      </c>
      <c r="BN335" s="57" t="s">
        <v>2674</v>
      </c>
      <c r="BO335" s="57" t="s">
        <v>2671</v>
      </c>
      <c r="BP335" s="57" t="s">
        <v>2677</v>
      </c>
      <c r="BQ335" s="57" t="s">
        <v>2675</v>
      </c>
      <c r="BR335" s="57" t="s">
        <v>2676</v>
      </c>
      <c r="BS335" s="57" t="s">
        <v>4767</v>
      </c>
      <c r="BT335" s="57" t="s">
        <v>4768</v>
      </c>
      <c r="BU335" s="57" t="s">
        <v>4769</v>
      </c>
      <c r="BV335" s="57" t="s">
        <v>4936</v>
      </c>
      <c r="BX335" s="57" t="s">
        <v>4936</v>
      </c>
    </row>
    <row r="336" spans="61:76">
      <c r="BI336" s="57">
        <v>335</v>
      </c>
      <c r="BJ336" s="57" t="s">
        <v>211</v>
      </c>
      <c r="BK336" s="57" t="s">
        <v>2646</v>
      </c>
      <c r="BL336" s="57" t="s">
        <v>4205</v>
      </c>
      <c r="BM336" s="57" t="s">
        <v>2682</v>
      </c>
      <c r="BN336" s="57" t="s">
        <v>2683</v>
      </c>
      <c r="BO336" s="57" t="s">
        <v>2644</v>
      </c>
      <c r="BP336" s="57" t="s">
        <v>2651</v>
      </c>
      <c r="BQ336" s="57" t="s">
        <v>2649</v>
      </c>
      <c r="BR336" s="57" t="s">
        <v>2650</v>
      </c>
      <c r="BS336" s="57" t="s">
        <v>4767</v>
      </c>
      <c r="BT336" s="57" t="s">
        <v>4768</v>
      </c>
      <c r="BU336" s="57" t="s">
        <v>4769</v>
      </c>
      <c r="BV336" s="57" t="s">
        <v>4840</v>
      </c>
      <c r="BX336" s="57" t="s">
        <v>4834</v>
      </c>
    </row>
    <row r="337" spans="61:76">
      <c r="BI337" s="57">
        <v>336</v>
      </c>
      <c r="BJ337" s="57" t="s">
        <v>211</v>
      </c>
      <c r="BK337" s="57" t="s">
        <v>2646</v>
      </c>
      <c r="BL337" s="57" t="s">
        <v>4205</v>
      </c>
      <c r="BM337" s="57" t="s">
        <v>2686</v>
      </c>
      <c r="BN337" s="57" t="s">
        <v>2687</v>
      </c>
      <c r="BO337" s="57" t="s">
        <v>2644</v>
      </c>
      <c r="BP337" s="57" t="s">
        <v>2651</v>
      </c>
      <c r="BQ337" s="57" t="s">
        <v>2649</v>
      </c>
      <c r="BR337" s="57" t="s">
        <v>2650</v>
      </c>
      <c r="BS337" s="57" t="s">
        <v>4767</v>
      </c>
      <c r="BT337" s="57" t="s">
        <v>4768</v>
      </c>
      <c r="BU337" s="57" t="s">
        <v>4769</v>
      </c>
      <c r="BV337" s="57" t="s">
        <v>4840</v>
      </c>
      <c r="BX337" s="57" t="s">
        <v>4834</v>
      </c>
    </row>
    <row r="338" spans="61:76">
      <c r="BI338" s="57">
        <v>337</v>
      </c>
      <c r="BJ338" s="57" t="s">
        <v>211</v>
      </c>
      <c r="BK338" s="57" t="s">
        <v>2646</v>
      </c>
      <c r="BL338" s="57" t="s">
        <v>4205</v>
      </c>
      <c r="BM338" s="57" t="s">
        <v>2690</v>
      </c>
      <c r="BN338" s="57" t="s">
        <v>2691</v>
      </c>
      <c r="BO338" s="57" t="s">
        <v>2644</v>
      </c>
      <c r="BP338" s="57" t="s">
        <v>2651</v>
      </c>
      <c r="BQ338" s="57" t="s">
        <v>2649</v>
      </c>
      <c r="BR338" s="57" t="s">
        <v>2650</v>
      </c>
      <c r="BS338" s="57" t="s">
        <v>4767</v>
      </c>
      <c r="BT338" s="57" t="s">
        <v>4768</v>
      </c>
      <c r="BU338" s="57" t="s">
        <v>4769</v>
      </c>
      <c r="BV338" s="57" t="s">
        <v>4840</v>
      </c>
      <c r="BX338" s="57" t="s">
        <v>4834</v>
      </c>
    </row>
    <row r="339" spans="61:76">
      <c r="BI339" s="57">
        <v>338</v>
      </c>
      <c r="BJ339" s="57" t="s">
        <v>211</v>
      </c>
      <c r="BK339" s="57" t="s">
        <v>2646</v>
      </c>
      <c r="BL339" s="57" t="s">
        <v>4205</v>
      </c>
      <c r="BM339" s="57" t="s">
        <v>2694</v>
      </c>
      <c r="BN339" s="57" t="s">
        <v>2695</v>
      </c>
      <c r="BO339" s="57" t="s">
        <v>2644</v>
      </c>
      <c r="BP339" s="57" t="s">
        <v>2651</v>
      </c>
      <c r="BQ339" s="57" t="s">
        <v>2649</v>
      </c>
      <c r="BR339" s="57" t="s">
        <v>2650</v>
      </c>
      <c r="BS339" s="57" t="s">
        <v>4767</v>
      </c>
      <c r="BT339" s="57" t="s">
        <v>4768</v>
      </c>
      <c r="BU339" s="57" t="s">
        <v>4769</v>
      </c>
      <c r="BV339" s="57" t="s">
        <v>4840</v>
      </c>
      <c r="BX339" s="57" t="s">
        <v>4834</v>
      </c>
    </row>
    <row r="340" spans="61:76">
      <c r="BI340" s="57">
        <v>339</v>
      </c>
      <c r="BJ340" s="57" t="s">
        <v>211</v>
      </c>
      <c r="BK340" s="57" t="s">
        <v>2646</v>
      </c>
      <c r="BL340" s="57" t="s">
        <v>4205</v>
      </c>
      <c r="BM340" s="57" t="s">
        <v>2698</v>
      </c>
      <c r="BN340" s="57" t="s">
        <v>2699</v>
      </c>
      <c r="BO340" s="57" t="s">
        <v>2644</v>
      </c>
      <c r="BP340" s="57" t="s">
        <v>2651</v>
      </c>
      <c r="BQ340" s="57" t="s">
        <v>2649</v>
      </c>
      <c r="BR340" s="57" t="s">
        <v>2650</v>
      </c>
      <c r="BS340" s="57" t="s">
        <v>4767</v>
      </c>
      <c r="BT340" s="57" t="s">
        <v>4768</v>
      </c>
      <c r="BU340" s="57" t="s">
        <v>4769</v>
      </c>
      <c r="BV340" s="57" t="s">
        <v>4840</v>
      </c>
      <c r="BX340" s="57" t="s">
        <v>4937</v>
      </c>
    </row>
    <row r="341" spans="61:76">
      <c r="BI341" s="57">
        <v>340</v>
      </c>
      <c r="BJ341" s="57" t="s">
        <v>211</v>
      </c>
      <c r="BK341" s="57" t="s">
        <v>2646</v>
      </c>
      <c r="BL341" s="57" t="s">
        <v>4205</v>
      </c>
      <c r="BM341" s="57" t="s">
        <v>2702</v>
      </c>
      <c r="BN341" s="57" t="s">
        <v>2703</v>
      </c>
      <c r="BO341" s="57" t="s">
        <v>2644</v>
      </c>
      <c r="BP341" s="57" t="s">
        <v>2651</v>
      </c>
      <c r="BQ341" s="57" t="s">
        <v>2649</v>
      </c>
      <c r="BR341" s="57" t="s">
        <v>2650</v>
      </c>
      <c r="BS341" s="57" t="s">
        <v>4767</v>
      </c>
      <c r="BT341" s="57" t="s">
        <v>4768</v>
      </c>
      <c r="BU341" s="57" t="s">
        <v>4769</v>
      </c>
      <c r="BV341" s="57" t="s">
        <v>4840</v>
      </c>
      <c r="BX341" s="57" t="s">
        <v>4834</v>
      </c>
    </row>
    <row r="342" spans="61:76">
      <c r="BI342" s="57">
        <v>341</v>
      </c>
      <c r="BJ342" s="57" t="s">
        <v>211</v>
      </c>
      <c r="BK342" s="57" t="s">
        <v>2646</v>
      </c>
      <c r="BL342" s="57" t="s">
        <v>4205</v>
      </c>
      <c r="BM342" s="57" t="s">
        <v>2706</v>
      </c>
      <c r="BN342" s="57" t="s">
        <v>2707</v>
      </c>
      <c r="BO342" s="57" t="s">
        <v>2644</v>
      </c>
      <c r="BP342" s="57" t="s">
        <v>2651</v>
      </c>
      <c r="BQ342" s="57" t="s">
        <v>2649</v>
      </c>
      <c r="BR342" s="57" t="s">
        <v>2650</v>
      </c>
      <c r="BS342" s="57" t="s">
        <v>4767</v>
      </c>
      <c r="BT342" s="57" t="s">
        <v>4768</v>
      </c>
      <c r="BU342" s="57" t="s">
        <v>4769</v>
      </c>
      <c r="BV342" s="57" t="s">
        <v>4840</v>
      </c>
      <c r="BX342" s="57" t="s">
        <v>4834</v>
      </c>
    </row>
    <row r="343" spans="61:76">
      <c r="BI343" s="57">
        <v>342</v>
      </c>
      <c r="BJ343" s="57" t="s">
        <v>211</v>
      </c>
      <c r="BK343" s="57" t="s">
        <v>2646</v>
      </c>
      <c r="BL343" s="57" t="s">
        <v>4205</v>
      </c>
      <c r="BM343" s="57" t="s">
        <v>2710</v>
      </c>
      <c r="BN343" s="57" t="s">
        <v>2711</v>
      </c>
      <c r="BO343" s="57" t="s">
        <v>2644</v>
      </c>
      <c r="BP343" s="57" t="s">
        <v>2651</v>
      </c>
      <c r="BQ343" s="57" t="s">
        <v>2649</v>
      </c>
      <c r="BR343" s="57" t="s">
        <v>2650</v>
      </c>
      <c r="BS343" s="57" t="s">
        <v>4767</v>
      </c>
      <c r="BT343" s="57" t="s">
        <v>4768</v>
      </c>
      <c r="BU343" s="57" t="s">
        <v>4769</v>
      </c>
      <c r="BV343" s="57" t="s">
        <v>4840</v>
      </c>
      <c r="BX343" s="57" t="s">
        <v>4834</v>
      </c>
    </row>
    <row r="344" spans="61:76">
      <c r="BI344" s="57">
        <v>343</v>
      </c>
      <c r="BJ344" s="57" t="s">
        <v>211</v>
      </c>
      <c r="BK344" s="57" t="s">
        <v>2646</v>
      </c>
      <c r="BL344" s="57" t="s">
        <v>4205</v>
      </c>
      <c r="BM344" s="57" t="s">
        <v>4206</v>
      </c>
      <c r="BN344" s="57" t="s">
        <v>2722</v>
      </c>
      <c r="BO344" s="57" t="s">
        <v>2644</v>
      </c>
      <c r="BP344" s="57" t="s">
        <v>2651</v>
      </c>
      <c r="BQ344" s="57" t="s">
        <v>2649</v>
      </c>
      <c r="BR344" s="57" t="s">
        <v>2650</v>
      </c>
      <c r="BS344" s="57" t="s">
        <v>4767</v>
      </c>
      <c r="BT344" s="57" t="s">
        <v>4768</v>
      </c>
      <c r="BU344" s="57" t="s">
        <v>4769</v>
      </c>
      <c r="BV344" s="57" t="s">
        <v>4840</v>
      </c>
      <c r="BX344" s="57" t="s">
        <v>4834</v>
      </c>
    </row>
    <row r="345" spans="61:76">
      <c r="BI345" s="57">
        <v>344</v>
      </c>
      <c r="BJ345" s="57" t="s">
        <v>211</v>
      </c>
      <c r="BK345" s="57" t="s">
        <v>2646</v>
      </c>
      <c r="BL345" s="57" t="s">
        <v>4205</v>
      </c>
      <c r="BM345" s="57" t="s">
        <v>2714</v>
      </c>
      <c r="BN345" s="57" t="s">
        <v>2715</v>
      </c>
      <c r="BO345" s="57" t="s">
        <v>2644</v>
      </c>
      <c r="BP345" s="57" t="s">
        <v>2651</v>
      </c>
      <c r="BQ345" s="57" t="s">
        <v>2649</v>
      </c>
      <c r="BR345" s="57" t="s">
        <v>2650</v>
      </c>
      <c r="BS345" s="57" t="s">
        <v>4767</v>
      </c>
      <c r="BT345" s="57" t="s">
        <v>4768</v>
      </c>
      <c r="BU345" s="57" t="s">
        <v>4769</v>
      </c>
      <c r="BV345" s="57" t="s">
        <v>4840</v>
      </c>
      <c r="BX345" s="57" t="s">
        <v>4834</v>
      </c>
    </row>
    <row r="346" spans="61:76">
      <c r="BI346" s="57">
        <v>345</v>
      </c>
      <c r="BJ346" s="57" t="s">
        <v>211</v>
      </c>
      <c r="BK346" s="57" t="s">
        <v>2646</v>
      </c>
      <c r="BL346" s="57" t="s">
        <v>4205</v>
      </c>
      <c r="BM346" s="57" t="s">
        <v>2283</v>
      </c>
      <c r="BN346" s="57" t="s">
        <v>2718</v>
      </c>
      <c r="BO346" s="57" t="s">
        <v>2644</v>
      </c>
      <c r="BP346" s="57" t="s">
        <v>2651</v>
      </c>
      <c r="BQ346" s="57" t="s">
        <v>2649</v>
      </c>
      <c r="BR346" s="57" t="s">
        <v>2650</v>
      </c>
      <c r="BS346" s="57" t="s">
        <v>4767</v>
      </c>
      <c r="BT346" s="57" t="s">
        <v>4768</v>
      </c>
      <c r="BU346" s="57" t="s">
        <v>4769</v>
      </c>
      <c r="BV346" s="57" t="s">
        <v>4840</v>
      </c>
      <c r="BX346" s="57" t="s">
        <v>4834</v>
      </c>
    </row>
    <row r="347" spans="61:76">
      <c r="BI347" s="57">
        <v>346</v>
      </c>
      <c r="BJ347" s="57" t="s">
        <v>211</v>
      </c>
      <c r="BK347" s="57" t="s">
        <v>2726</v>
      </c>
      <c r="BL347" s="57" t="s">
        <v>4207</v>
      </c>
      <c r="BM347" s="57" t="s">
        <v>2727</v>
      </c>
      <c r="BN347" s="57" t="s">
        <v>2728</v>
      </c>
      <c r="BO347" s="57" t="s">
        <v>2724</v>
      </c>
      <c r="BP347" s="57" t="s">
        <v>2731</v>
      </c>
      <c r="BQ347" s="57" t="s">
        <v>2729</v>
      </c>
      <c r="BR347" s="57" t="s">
        <v>2730</v>
      </c>
      <c r="BS347" s="57" t="s">
        <v>4767</v>
      </c>
      <c r="BT347" s="57" t="s">
        <v>4768</v>
      </c>
      <c r="BU347" s="57" t="s">
        <v>4769</v>
      </c>
      <c r="BX347" s="57" t="s">
        <v>4770</v>
      </c>
    </row>
    <row r="348" spans="61:76">
      <c r="BI348" s="57">
        <v>347</v>
      </c>
      <c r="BJ348" s="57" t="s">
        <v>211</v>
      </c>
      <c r="BK348" s="57" t="s">
        <v>2726</v>
      </c>
      <c r="BL348" s="57" t="s">
        <v>4207</v>
      </c>
      <c r="BM348" s="57" t="s">
        <v>2737</v>
      </c>
      <c r="BN348" s="57" t="s">
        <v>2738</v>
      </c>
      <c r="BO348" s="57" t="s">
        <v>2735</v>
      </c>
      <c r="BP348" s="57" t="s">
        <v>2740</v>
      </c>
      <c r="BQ348" s="57" t="s">
        <v>2739</v>
      </c>
      <c r="BR348" s="57" t="s">
        <v>2730</v>
      </c>
      <c r="BS348" s="57" t="s">
        <v>4767</v>
      </c>
      <c r="BT348" s="57" t="s">
        <v>4768</v>
      </c>
      <c r="BU348" s="57" t="s">
        <v>4769</v>
      </c>
      <c r="BV348" s="57" t="s">
        <v>4938</v>
      </c>
      <c r="BX348" s="57" t="s">
        <v>4938</v>
      </c>
    </row>
    <row r="349" spans="61:76">
      <c r="BI349" s="57">
        <v>348</v>
      </c>
      <c r="BJ349" s="57" t="s">
        <v>211</v>
      </c>
      <c r="BK349" s="57" t="s">
        <v>2726</v>
      </c>
      <c r="BL349" s="57" t="s">
        <v>4207</v>
      </c>
      <c r="BM349" s="57" t="s">
        <v>2745</v>
      </c>
      <c r="BN349" s="57" t="s">
        <v>2746</v>
      </c>
      <c r="BO349" s="57" t="s">
        <v>2743</v>
      </c>
      <c r="BP349" s="57" t="s">
        <v>2748</v>
      </c>
      <c r="BQ349" s="57" t="s">
        <v>2747</v>
      </c>
      <c r="BR349" s="57" t="s">
        <v>2730</v>
      </c>
      <c r="BS349" s="57" t="s">
        <v>4767</v>
      </c>
      <c r="BT349" s="57" t="s">
        <v>4768</v>
      </c>
      <c r="BU349" s="57" t="s">
        <v>4769</v>
      </c>
      <c r="BX349" s="57" t="s">
        <v>4770</v>
      </c>
    </row>
    <row r="350" spans="61:76">
      <c r="BI350" s="57">
        <v>349</v>
      </c>
      <c r="BJ350" s="57" t="s">
        <v>211</v>
      </c>
      <c r="BK350" s="57" t="s">
        <v>2726</v>
      </c>
      <c r="BL350" s="57" t="s">
        <v>4207</v>
      </c>
      <c r="BM350" s="57" t="s">
        <v>4216</v>
      </c>
      <c r="BN350" s="57" t="s">
        <v>4217</v>
      </c>
      <c r="BO350" s="57" t="s">
        <v>5094</v>
      </c>
      <c r="BP350" s="57" t="s">
        <v>5096</v>
      </c>
      <c r="BQ350" s="57" t="s">
        <v>5095</v>
      </c>
      <c r="BR350" s="57" t="s">
        <v>2730</v>
      </c>
      <c r="BS350" s="57" t="s">
        <v>4767</v>
      </c>
      <c r="BT350" s="57" t="s">
        <v>4768</v>
      </c>
      <c r="BU350" s="57" t="s">
        <v>4769</v>
      </c>
      <c r="BV350" s="57" t="s">
        <v>5110</v>
      </c>
      <c r="BX350" s="57" t="s">
        <v>5111</v>
      </c>
    </row>
    <row r="351" spans="61:76">
      <c r="BI351" s="57">
        <v>350</v>
      </c>
      <c r="BJ351" s="57" t="s">
        <v>211</v>
      </c>
      <c r="BK351" s="57" t="s">
        <v>2726</v>
      </c>
      <c r="BL351" s="57" t="s">
        <v>4207</v>
      </c>
      <c r="BM351" s="57" t="s">
        <v>2753</v>
      </c>
      <c r="BN351" s="57" t="s">
        <v>2754</v>
      </c>
      <c r="BO351" s="57" t="s">
        <v>2751</v>
      </c>
      <c r="BP351" s="57" t="s">
        <v>2756</v>
      </c>
      <c r="BQ351" s="57" t="s">
        <v>2755</v>
      </c>
      <c r="BR351" s="57" t="s">
        <v>2730</v>
      </c>
      <c r="BS351" s="57" t="s">
        <v>4767</v>
      </c>
      <c r="BT351" s="57" t="s">
        <v>4768</v>
      </c>
      <c r="BU351" s="57" t="s">
        <v>4769</v>
      </c>
      <c r="BV351" s="57" t="s">
        <v>4939</v>
      </c>
      <c r="BX351" s="57" t="s">
        <v>4940</v>
      </c>
    </row>
    <row r="352" spans="61:76">
      <c r="BI352" s="57">
        <v>351</v>
      </c>
      <c r="BJ352" s="57" t="s">
        <v>211</v>
      </c>
      <c r="BK352" s="57" t="s">
        <v>2726</v>
      </c>
      <c r="BL352" s="57" t="s">
        <v>4207</v>
      </c>
      <c r="BM352" s="57" t="s">
        <v>2753</v>
      </c>
      <c r="BN352" s="57" t="s">
        <v>2754</v>
      </c>
      <c r="BO352" s="57" t="s">
        <v>2759</v>
      </c>
      <c r="BP352" s="57" t="s">
        <v>2762</v>
      </c>
      <c r="BQ352" s="57" t="s">
        <v>2761</v>
      </c>
      <c r="BR352" s="57" t="s">
        <v>2730</v>
      </c>
      <c r="BS352" s="57" t="s">
        <v>4767</v>
      </c>
      <c r="BT352" s="57" t="s">
        <v>4768</v>
      </c>
      <c r="BU352" s="57" t="s">
        <v>4769</v>
      </c>
      <c r="BX352" s="57" t="s">
        <v>4920</v>
      </c>
    </row>
    <row r="353" spans="61:76">
      <c r="BI353" s="57">
        <v>352</v>
      </c>
      <c r="BJ353" s="57" t="s">
        <v>211</v>
      </c>
      <c r="BK353" s="57" t="s">
        <v>2726</v>
      </c>
      <c r="BL353" s="57" t="s">
        <v>4207</v>
      </c>
      <c r="BM353" s="57" t="s">
        <v>2765</v>
      </c>
      <c r="BN353" s="57" t="s">
        <v>2766</v>
      </c>
      <c r="BO353" s="57" t="s">
        <v>2751</v>
      </c>
      <c r="BP353" s="57" t="s">
        <v>2756</v>
      </c>
      <c r="BQ353" s="57" t="s">
        <v>2755</v>
      </c>
      <c r="BR353" s="57" t="s">
        <v>2730</v>
      </c>
      <c r="BS353" s="57" t="s">
        <v>4767</v>
      </c>
      <c r="BT353" s="57" t="s">
        <v>4768</v>
      </c>
      <c r="BU353" s="57" t="s">
        <v>4769</v>
      </c>
      <c r="BV353" s="57" t="s">
        <v>4939</v>
      </c>
      <c r="BX353" s="57" t="s">
        <v>4940</v>
      </c>
    </row>
    <row r="354" spans="61:76">
      <c r="BI354" s="57">
        <v>353</v>
      </c>
      <c r="BJ354" s="57" t="s">
        <v>211</v>
      </c>
      <c r="BK354" s="57" t="s">
        <v>2726</v>
      </c>
      <c r="BL354" s="57" t="s">
        <v>4207</v>
      </c>
      <c r="BM354" s="57" t="s">
        <v>2769</v>
      </c>
      <c r="BN354" s="57" t="s">
        <v>2770</v>
      </c>
      <c r="BO354" s="57" t="s">
        <v>2751</v>
      </c>
      <c r="BP354" s="57" t="s">
        <v>2756</v>
      </c>
      <c r="BQ354" s="57" t="s">
        <v>2755</v>
      </c>
      <c r="BR354" s="57" t="s">
        <v>2730</v>
      </c>
      <c r="BS354" s="57" t="s">
        <v>4767</v>
      </c>
      <c r="BT354" s="57" t="s">
        <v>4768</v>
      </c>
      <c r="BU354" s="57" t="s">
        <v>4769</v>
      </c>
      <c r="BV354" s="57" t="s">
        <v>4939</v>
      </c>
      <c r="BX354" s="57" t="s">
        <v>4940</v>
      </c>
    </row>
    <row r="355" spans="61:76">
      <c r="BI355" s="57">
        <v>354</v>
      </c>
      <c r="BJ355" s="57" t="s">
        <v>211</v>
      </c>
      <c r="BK355" s="57" t="s">
        <v>2726</v>
      </c>
      <c r="BL355" s="57" t="s">
        <v>4207</v>
      </c>
      <c r="BM355" s="57" t="s">
        <v>2774</v>
      </c>
      <c r="BN355" s="57" t="s">
        <v>2775</v>
      </c>
      <c r="BO355" s="57" t="s">
        <v>2772</v>
      </c>
      <c r="BP355" s="57" t="s">
        <v>2777</v>
      </c>
      <c r="BQ355" s="57" t="s">
        <v>2776</v>
      </c>
      <c r="BR355" s="57" t="s">
        <v>2730</v>
      </c>
      <c r="BS355" s="57" t="s">
        <v>4767</v>
      </c>
      <c r="BT355" s="57" t="s">
        <v>4768</v>
      </c>
      <c r="BU355" s="57" t="s">
        <v>4769</v>
      </c>
      <c r="BX355" s="57" t="s">
        <v>4835</v>
      </c>
    </row>
    <row r="356" spans="61:76">
      <c r="BI356" s="57">
        <v>355</v>
      </c>
      <c r="BJ356" s="57" t="s">
        <v>211</v>
      </c>
      <c r="BK356" s="57" t="s">
        <v>2726</v>
      </c>
      <c r="BL356" s="57" t="s">
        <v>4207</v>
      </c>
      <c r="BM356" s="57" t="s">
        <v>2774</v>
      </c>
      <c r="BN356" s="57" t="s">
        <v>2775</v>
      </c>
      <c r="BO356" s="57" t="s">
        <v>2751</v>
      </c>
      <c r="BP356" s="57" t="s">
        <v>2756</v>
      </c>
      <c r="BQ356" s="57" t="s">
        <v>2755</v>
      </c>
      <c r="BR356" s="57" t="s">
        <v>2730</v>
      </c>
      <c r="BS356" s="57" t="s">
        <v>4767</v>
      </c>
      <c r="BT356" s="57" t="s">
        <v>4768</v>
      </c>
      <c r="BU356" s="57" t="s">
        <v>4769</v>
      </c>
      <c r="BV356" s="57" t="s">
        <v>4939</v>
      </c>
      <c r="BX356" s="57" t="s">
        <v>4940</v>
      </c>
    </row>
    <row r="357" spans="61:76">
      <c r="BI357" s="57">
        <v>356</v>
      </c>
      <c r="BJ357" s="57" t="s">
        <v>211</v>
      </c>
      <c r="BK357" s="57" t="s">
        <v>2726</v>
      </c>
      <c r="BL357" s="57" t="s">
        <v>4207</v>
      </c>
      <c r="BM357" s="57" t="s">
        <v>2774</v>
      </c>
      <c r="BN357" s="57" t="s">
        <v>2775</v>
      </c>
      <c r="BO357" s="57" t="s">
        <v>2781</v>
      </c>
      <c r="BP357" s="57" t="s">
        <v>2784</v>
      </c>
      <c r="BQ357" s="57" t="s">
        <v>2783</v>
      </c>
      <c r="BR357" s="57" t="s">
        <v>1283</v>
      </c>
      <c r="BS357" s="57" t="s">
        <v>4767</v>
      </c>
      <c r="BT357" s="57" t="s">
        <v>4768</v>
      </c>
      <c r="BU357" s="57" t="s">
        <v>4769</v>
      </c>
      <c r="BV357" s="57" t="s">
        <v>4941</v>
      </c>
      <c r="BX357" s="57" t="s">
        <v>4940</v>
      </c>
    </row>
    <row r="358" spans="61:76">
      <c r="BI358" s="57">
        <v>357</v>
      </c>
      <c r="BJ358" s="57" t="s">
        <v>211</v>
      </c>
      <c r="BK358" s="57" t="s">
        <v>2788</v>
      </c>
      <c r="BL358" s="57" t="s">
        <v>4218</v>
      </c>
      <c r="BM358" s="57" t="s">
        <v>2789</v>
      </c>
      <c r="BN358" s="57" t="s">
        <v>2790</v>
      </c>
      <c r="BO358" s="57" t="s">
        <v>2786</v>
      </c>
      <c r="BP358" s="57" t="s">
        <v>2792</v>
      </c>
      <c r="BQ358" s="57" t="s">
        <v>2791</v>
      </c>
      <c r="BR358" s="57" t="s">
        <v>2251</v>
      </c>
      <c r="BS358" s="57" t="s">
        <v>4767</v>
      </c>
      <c r="BT358" s="57" t="s">
        <v>4768</v>
      </c>
      <c r="BU358" s="57" t="s">
        <v>4769</v>
      </c>
      <c r="BX358" s="57" t="s">
        <v>4770</v>
      </c>
    </row>
    <row r="359" spans="61:76">
      <c r="BI359" s="57">
        <v>358</v>
      </c>
      <c r="BJ359" s="57" t="s">
        <v>211</v>
      </c>
      <c r="BK359" s="57" t="s">
        <v>2788</v>
      </c>
      <c r="BL359" s="57" t="s">
        <v>4218</v>
      </c>
      <c r="BM359" s="57" t="s">
        <v>2797</v>
      </c>
      <c r="BN359" s="57" t="s">
        <v>2798</v>
      </c>
      <c r="BO359" s="57" t="s">
        <v>2795</v>
      </c>
      <c r="BP359" s="57" t="s">
        <v>2800</v>
      </c>
      <c r="BQ359" s="57" t="s">
        <v>2799</v>
      </c>
      <c r="BR359" s="57" t="s">
        <v>2251</v>
      </c>
      <c r="BS359" s="57" t="s">
        <v>4767</v>
      </c>
      <c r="BT359" s="57" t="s">
        <v>4768</v>
      </c>
      <c r="BU359" s="57" t="s">
        <v>4769</v>
      </c>
      <c r="BV359" s="57" t="s">
        <v>4942</v>
      </c>
      <c r="BX359" s="57" t="s">
        <v>4943</v>
      </c>
    </row>
    <row r="360" spans="61:76">
      <c r="BI360" s="57">
        <v>359</v>
      </c>
      <c r="BJ360" s="57" t="s">
        <v>211</v>
      </c>
      <c r="BK360" s="57" t="s">
        <v>2788</v>
      </c>
      <c r="BL360" s="57" t="s">
        <v>4218</v>
      </c>
      <c r="BM360" s="57" t="s">
        <v>2797</v>
      </c>
      <c r="BN360" s="57" t="s">
        <v>2798</v>
      </c>
      <c r="BO360" s="57" t="s">
        <v>2803</v>
      </c>
      <c r="BP360" s="57" t="s">
        <v>2806</v>
      </c>
      <c r="BQ360" s="57" t="s">
        <v>2805</v>
      </c>
      <c r="BR360" s="57" t="s">
        <v>1269</v>
      </c>
      <c r="BS360" s="57" t="s">
        <v>4767</v>
      </c>
      <c r="BT360" s="57" t="s">
        <v>4768</v>
      </c>
      <c r="BU360" s="57" t="s">
        <v>4769</v>
      </c>
      <c r="BX360" s="57" t="s">
        <v>4944</v>
      </c>
    </row>
    <row r="361" spans="61:76">
      <c r="BI361" s="57">
        <v>360</v>
      </c>
      <c r="BJ361" s="57" t="s">
        <v>211</v>
      </c>
      <c r="BK361" s="57" t="s">
        <v>2788</v>
      </c>
      <c r="BL361" s="57" t="s">
        <v>4218</v>
      </c>
      <c r="BM361" s="57" t="s">
        <v>2810</v>
      </c>
      <c r="BN361" s="57" t="s">
        <v>2811</v>
      </c>
      <c r="BO361" s="57" t="s">
        <v>2808</v>
      </c>
      <c r="BP361" s="57" t="s">
        <v>2813</v>
      </c>
      <c r="BQ361" s="57" t="s">
        <v>2812</v>
      </c>
      <c r="BR361" s="57" t="s">
        <v>2251</v>
      </c>
      <c r="BS361" s="57" t="s">
        <v>4767</v>
      </c>
      <c r="BT361" s="57" t="s">
        <v>4768</v>
      </c>
      <c r="BU361" s="57" t="s">
        <v>4769</v>
      </c>
      <c r="BX361" s="57" t="s">
        <v>4945</v>
      </c>
    </row>
    <row r="362" spans="61:76">
      <c r="BI362" s="57">
        <v>361</v>
      </c>
      <c r="BJ362" s="57" t="s">
        <v>211</v>
      </c>
      <c r="BK362" s="57" t="s">
        <v>2788</v>
      </c>
      <c r="BL362" s="57" t="s">
        <v>4218</v>
      </c>
      <c r="BM362" s="57" t="s">
        <v>2810</v>
      </c>
      <c r="BN362" s="57" t="s">
        <v>2811</v>
      </c>
      <c r="BO362" s="57" t="s">
        <v>2816</v>
      </c>
      <c r="BP362" s="57" t="s">
        <v>2819</v>
      </c>
      <c r="BQ362" s="57" t="s">
        <v>2818</v>
      </c>
      <c r="BR362" s="57" t="s">
        <v>2251</v>
      </c>
      <c r="BS362" s="57" t="s">
        <v>4767</v>
      </c>
      <c r="BT362" s="57" t="s">
        <v>4768</v>
      </c>
      <c r="BU362" s="57" t="s">
        <v>4769</v>
      </c>
      <c r="BX362" s="57" t="s">
        <v>4946</v>
      </c>
    </row>
    <row r="363" spans="61:76">
      <c r="BI363" s="57">
        <v>362</v>
      </c>
      <c r="BJ363" s="57" t="s">
        <v>211</v>
      </c>
      <c r="BK363" s="57" t="s">
        <v>2788</v>
      </c>
      <c r="BL363" s="57" t="s">
        <v>4218</v>
      </c>
      <c r="BM363" s="57" t="s">
        <v>2810</v>
      </c>
      <c r="BN363" s="57" t="s">
        <v>2811</v>
      </c>
      <c r="BO363" s="57" t="s">
        <v>2821</v>
      </c>
      <c r="BP363" s="57" t="s">
        <v>2824</v>
      </c>
      <c r="BQ363" s="57" t="s">
        <v>2823</v>
      </c>
      <c r="BR363" s="57" t="s">
        <v>2251</v>
      </c>
      <c r="BS363" s="57" t="s">
        <v>4767</v>
      </c>
      <c r="BT363" s="57" t="s">
        <v>4768</v>
      </c>
      <c r="BU363" s="57" t="s">
        <v>4769</v>
      </c>
      <c r="BX363" s="57" t="s">
        <v>4770</v>
      </c>
    </row>
    <row r="364" spans="61:76">
      <c r="BI364" s="57">
        <v>363</v>
      </c>
      <c r="BJ364" s="57" t="s">
        <v>211</v>
      </c>
      <c r="BK364" s="57" t="s">
        <v>2788</v>
      </c>
      <c r="BL364" s="57" t="s">
        <v>4218</v>
      </c>
      <c r="BM364" s="57" t="s">
        <v>2828</v>
      </c>
      <c r="BN364" s="57" t="s">
        <v>2829</v>
      </c>
      <c r="BO364" s="57" t="s">
        <v>2826</v>
      </c>
      <c r="BP364" s="57" t="s">
        <v>2831</v>
      </c>
      <c r="BQ364" s="57" t="s">
        <v>2830</v>
      </c>
      <c r="BR364" s="57" t="s">
        <v>2251</v>
      </c>
      <c r="BS364" s="57" t="s">
        <v>4767</v>
      </c>
      <c r="BT364" s="57" t="s">
        <v>4768</v>
      </c>
      <c r="BU364" s="57" t="s">
        <v>4769</v>
      </c>
      <c r="BX364" s="57" t="s">
        <v>4945</v>
      </c>
    </row>
    <row r="365" spans="61:76">
      <c r="BI365" s="57">
        <v>364</v>
      </c>
      <c r="BJ365" s="57" t="s">
        <v>211</v>
      </c>
      <c r="BK365" s="57" t="s">
        <v>2788</v>
      </c>
      <c r="BL365" s="57" t="s">
        <v>4218</v>
      </c>
      <c r="BM365" s="57" t="s">
        <v>2835</v>
      </c>
      <c r="BN365" s="57" t="s">
        <v>2836</v>
      </c>
      <c r="BO365" s="57" t="s">
        <v>2795</v>
      </c>
      <c r="BP365" s="57" t="s">
        <v>2800</v>
      </c>
      <c r="BQ365" s="57" t="s">
        <v>2799</v>
      </c>
      <c r="BR365" s="57" t="s">
        <v>2251</v>
      </c>
      <c r="BS365" s="57" t="s">
        <v>4767</v>
      </c>
      <c r="BT365" s="57" t="s">
        <v>4768</v>
      </c>
      <c r="BU365" s="57" t="s">
        <v>4769</v>
      </c>
      <c r="BV365" s="57" t="s">
        <v>4942</v>
      </c>
      <c r="BX365" s="57" t="s">
        <v>4943</v>
      </c>
    </row>
    <row r="366" spans="61:76">
      <c r="BI366" s="57">
        <v>365</v>
      </c>
      <c r="BJ366" s="57" t="s">
        <v>211</v>
      </c>
      <c r="BK366" s="57" t="s">
        <v>2788</v>
      </c>
      <c r="BL366" s="57" t="s">
        <v>4218</v>
      </c>
      <c r="BM366" s="57" t="s">
        <v>2835</v>
      </c>
      <c r="BN366" s="57" t="s">
        <v>2836</v>
      </c>
      <c r="BO366" s="57" t="s">
        <v>2838</v>
      </c>
      <c r="BP366" s="57" t="s">
        <v>2841</v>
      </c>
      <c r="BQ366" s="57" t="s">
        <v>2840</v>
      </c>
      <c r="BR366" s="57" t="s">
        <v>2251</v>
      </c>
      <c r="BS366" s="57" t="s">
        <v>4767</v>
      </c>
      <c r="BT366" s="57" t="s">
        <v>4768</v>
      </c>
      <c r="BU366" s="57" t="s">
        <v>4769</v>
      </c>
      <c r="BX366" s="57" t="s">
        <v>4947</v>
      </c>
    </row>
    <row r="367" spans="61:76">
      <c r="BI367" s="57">
        <v>366</v>
      </c>
      <c r="BJ367" s="57" t="s">
        <v>211</v>
      </c>
      <c r="BK367" s="57" t="s">
        <v>2788</v>
      </c>
      <c r="BL367" s="57" t="s">
        <v>4218</v>
      </c>
      <c r="BM367" s="57" t="s">
        <v>2845</v>
      </c>
      <c r="BN367" s="57" t="s">
        <v>2846</v>
      </c>
      <c r="BO367" s="57" t="s">
        <v>2843</v>
      </c>
      <c r="BP367" s="57" t="s">
        <v>2848</v>
      </c>
      <c r="BQ367" s="57" t="s">
        <v>2847</v>
      </c>
      <c r="BR367" s="57" t="s">
        <v>2251</v>
      </c>
      <c r="BS367" s="57" t="s">
        <v>4767</v>
      </c>
      <c r="BT367" s="57" t="s">
        <v>4768</v>
      </c>
      <c r="BU367" s="57" t="s">
        <v>4769</v>
      </c>
      <c r="BV367" s="57" t="s">
        <v>4801</v>
      </c>
      <c r="BX367" s="57" t="s">
        <v>4801</v>
      </c>
    </row>
    <row r="368" spans="61:76">
      <c r="BI368" s="57">
        <v>367</v>
      </c>
      <c r="BJ368" s="57" t="s">
        <v>211</v>
      </c>
      <c r="BK368" s="57" t="s">
        <v>2788</v>
      </c>
      <c r="BL368" s="57" t="s">
        <v>4218</v>
      </c>
      <c r="BM368" s="57" t="s">
        <v>2845</v>
      </c>
      <c r="BN368" s="57" t="s">
        <v>2846</v>
      </c>
      <c r="BO368" s="57" t="s">
        <v>2851</v>
      </c>
      <c r="BP368" s="57" t="s">
        <v>2854</v>
      </c>
      <c r="BQ368" s="57" t="s">
        <v>2853</v>
      </c>
      <c r="BR368" s="57" t="s">
        <v>2251</v>
      </c>
      <c r="BS368" s="57" t="s">
        <v>4767</v>
      </c>
      <c r="BT368" s="57" t="s">
        <v>4768</v>
      </c>
      <c r="BU368" s="57" t="s">
        <v>4769</v>
      </c>
      <c r="BX368" s="57" t="s">
        <v>4948</v>
      </c>
    </row>
    <row r="369" spans="61:76">
      <c r="BI369" s="57">
        <v>368</v>
      </c>
      <c r="BJ369" s="57" t="s">
        <v>211</v>
      </c>
      <c r="BK369" s="57" t="s">
        <v>2788</v>
      </c>
      <c r="BL369" s="57" t="s">
        <v>4218</v>
      </c>
      <c r="BM369" s="57" t="s">
        <v>2845</v>
      </c>
      <c r="BN369" s="57" t="s">
        <v>2846</v>
      </c>
      <c r="BO369" s="57" t="s">
        <v>2856</v>
      </c>
      <c r="BP369" s="57" t="s">
        <v>2859</v>
      </c>
      <c r="BQ369" s="57" t="s">
        <v>2858</v>
      </c>
      <c r="BR369" s="57" t="s">
        <v>2251</v>
      </c>
      <c r="BS369" s="57" t="s">
        <v>4767</v>
      </c>
      <c r="BT369" s="57" t="s">
        <v>4768</v>
      </c>
      <c r="BU369" s="57" t="s">
        <v>4769</v>
      </c>
      <c r="BV369" s="57" t="s">
        <v>4949</v>
      </c>
      <c r="BX369" s="57" t="s">
        <v>4891</v>
      </c>
    </row>
    <row r="370" spans="61:76">
      <c r="BI370" s="57">
        <v>369</v>
      </c>
      <c r="BJ370" s="57" t="s">
        <v>211</v>
      </c>
      <c r="BK370" s="57" t="s">
        <v>2788</v>
      </c>
      <c r="BL370" s="57" t="s">
        <v>4218</v>
      </c>
      <c r="BM370" s="57" t="s">
        <v>2845</v>
      </c>
      <c r="BN370" s="57" t="s">
        <v>2846</v>
      </c>
      <c r="BO370" s="57" t="s">
        <v>1565</v>
      </c>
      <c r="BP370" s="57" t="s">
        <v>1569</v>
      </c>
      <c r="BQ370" s="57" t="s">
        <v>1567</v>
      </c>
      <c r="BR370" s="57" t="s">
        <v>1568</v>
      </c>
      <c r="BS370" s="57" t="s">
        <v>4767</v>
      </c>
      <c r="BT370" s="57" t="s">
        <v>4768</v>
      </c>
      <c r="BU370" s="57" t="s">
        <v>4769</v>
      </c>
      <c r="BX370" s="57" t="s">
        <v>4855</v>
      </c>
    </row>
    <row r="371" spans="61:76">
      <c r="BI371" s="57">
        <v>370</v>
      </c>
      <c r="BJ371" s="57" t="s">
        <v>211</v>
      </c>
      <c r="BK371" s="57" t="s">
        <v>2788</v>
      </c>
      <c r="BL371" s="57" t="s">
        <v>4218</v>
      </c>
      <c r="BM371" s="57" t="s">
        <v>2845</v>
      </c>
      <c r="BN371" s="57" t="s">
        <v>2846</v>
      </c>
      <c r="BO371" s="57" t="s">
        <v>1565</v>
      </c>
      <c r="BP371" s="57" t="s">
        <v>1569</v>
      </c>
      <c r="BQ371" s="57" t="s">
        <v>1567</v>
      </c>
      <c r="BR371" s="57" t="s">
        <v>1568</v>
      </c>
      <c r="BS371" s="57" t="s">
        <v>4878</v>
      </c>
      <c r="BT371" s="57" t="s">
        <v>4879</v>
      </c>
      <c r="BU371" s="57" t="s">
        <v>4880</v>
      </c>
      <c r="BX371" s="57" t="s">
        <v>4855</v>
      </c>
    </row>
    <row r="372" spans="61:76">
      <c r="BI372" s="57">
        <v>371</v>
      </c>
      <c r="BJ372" s="57" t="s">
        <v>211</v>
      </c>
      <c r="BK372" s="57" t="s">
        <v>2788</v>
      </c>
      <c r="BL372" s="57" t="s">
        <v>4218</v>
      </c>
      <c r="BM372" s="57" t="s">
        <v>2864</v>
      </c>
      <c r="BN372" s="57" t="s">
        <v>2865</v>
      </c>
      <c r="BO372" s="57" t="s">
        <v>2862</v>
      </c>
      <c r="BP372" s="57" t="s">
        <v>2867</v>
      </c>
      <c r="BQ372" s="57" t="s">
        <v>2866</v>
      </c>
      <c r="BR372" s="57" t="s">
        <v>2251</v>
      </c>
      <c r="BS372" s="57" t="s">
        <v>4767</v>
      </c>
      <c r="BT372" s="57" t="s">
        <v>4768</v>
      </c>
      <c r="BU372" s="57" t="s">
        <v>4769</v>
      </c>
      <c r="BX372" s="57" t="s">
        <v>4894</v>
      </c>
    </row>
    <row r="373" spans="61:76">
      <c r="BI373" s="57">
        <v>372</v>
      </c>
      <c r="BJ373" s="57" t="s">
        <v>211</v>
      </c>
      <c r="BK373" s="57" t="s">
        <v>2788</v>
      </c>
      <c r="BL373" s="57" t="s">
        <v>4218</v>
      </c>
      <c r="BM373" s="57" t="s">
        <v>2864</v>
      </c>
      <c r="BN373" s="57" t="s">
        <v>2865</v>
      </c>
      <c r="BO373" s="57" t="s">
        <v>2870</v>
      </c>
      <c r="BP373" s="57" t="s">
        <v>2873</v>
      </c>
      <c r="BQ373" s="57" t="s">
        <v>2872</v>
      </c>
      <c r="BR373" s="57" t="s">
        <v>2251</v>
      </c>
      <c r="BS373" s="57" t="s">
        <v>4767</v>
      </c>
      <c r="BT373" s="57" t="s">
        <v>4768</v>
      </c>
      <c r="BU373" s="57" t="s">
        <v>4769</v>
      </c>
      <c r="BX373" s="57" t="s">
        <v>4945</v>
      </c>
    </row>
    <row r="374" spans="61:76">
      <c r="BI374" s="57">
        <v>373</v>
      </c>
      <c r="BJ374" s="57" t="s">
        <v>211</v>
      </c>
      <c r="BK374" s="57" t="s">
        <v>2788</v>
      </c>
      <c r="BL374" s="57" t="s">
        <v>4218</v>
      </c>
      <c r="BM374" s="57" t="s">
        <v>2864</v>
      </c>
      <c r="BN374" s="57" t="s">
        <v>2865</v>
      </c>
      <c r="BO374" s="57" t="s">
        <v>2875</v>
      </c>
      <c r="BP374" s="57" t="s">
        <v>2878</v>
      </c>
      <c r="BQ374" s="57" t="s">
        <v>2877</v>
      </c>
      <c r="BR374" s="57" t="s">
        <v>2251</v>
      </c>
      <c r="BS374" s="57" t="s">
        <v>4767</v>
      </c>
      <c r="BT374" s="57" t="s">
        <v>4768</v>
      </c>
      <c r="BU374" s="57" t="s">
        <v>4769</v>
      </c>
      <c r="BX374" s="57" t="s">
        <v>4770</v>
      </c>
    </row>
    <row r="375" spans="61:76">
      <c r="BI375" s="57">
        <v>374</v>
      </c>
      <c r="BJ375" s="57" t="s">
        <v>211</v>
      </c>
      <c r="BK375" s="57" t="s">
        <v>2788</v>
      </c>
      <c r="BL375" s="57" t="s">
        <v>4218</v>
      </c>
      <c r="BM375" s="57" t="s">
        <v>2864</v>
      </c>
      <c r="BN375" s="57" t="s">
        <v>2865</v>
      </c>
      <c r="BO375" s="57" t="s">
        <v>709</v>
      </c>
      <c r="BP375" s="57" t="s">
        <v>712</v>
      </c>
      <c r="BQ375" s="57" t="s">
        <v>710</v>
      </c>
      <c r="BR375" s="57" t="s">
        <v>711</v>
      </c>
      <c r="BS375" s="57" t="s">
        <v>4767</v>
      </c>
      <c r="BT375" s="57" t="s">
        <v>4768</v>
      </c>
      <c r="BU375" s="57" t="s">
        <v>4769</v>
      </c>
      <c r="BV375" s="57" t="s">
        <v>4771</v>
      </c>
      <c r="BX375" s="57" t="s">
        <v>4772</v>
      </c>
    </row>
    <row r="376" spans="61:76">
      <c r="BI376" s="57">
        <v>375</v>
      </c>
      <c r="BJ376" s="57" t="s">
        <v>211</v>
      </c>
      <c r="BK376" s="57" t="s">
        <v>2788</v>
      </c>
      <c r="BL376" s="57" t="s">
        <v>4218</v>
      </c>
      <c r="BM376" s="57" t="s">
        <v>2883</v>
      </c>
      <c r="BN376" s="57" t="s">
        <v>2884</v>
      </c>
      <c r="BO376" s="57" t="s">
        <v>2881</v>
      </c>
      <c r="BP376" s="57" t="s">
        <v>2886</v>
      </c>
      <c r="BQ376" s="57" t="s">
        <v>2885</v>
      </c>
      <c r="BR376" s="57" t="s">
        <v>2251</v>
      </c>
      <c r="BS376" s="57" t="s">
        <v>4767</v>
      </c>
      <c r="BT376" s="57" t="s">
        <v>4768</v>
      </c>
      <c r="BU376" s="57" t="s">
        <v>4769</v>
      </c>
      <c r="BV376" s="57" t="s">
        <v>4950</v>
      </c>
      <c r="BX376" s="57" t="s">
        <v>4950</v>
      </c>
    </row>
    <row r="377" spans="61:76">
      <c r="BI377" s="57">
        <v>376</v>
      </c>
      <c r="BJ377" s="57" t="s">
        <v>211</v>
      </c>
      <c r="BK377" s="57" t="s">
        <v>2788</v>
      </c>
      <c r="BL377" s="57" t="s">
        <v>4218</v>
      </c>
      <c r="BM377" s="57" t="s">
        <v>2890</v>
      </c>
      <c r="BN377" s="57" t="s">
        <v>2891</v>
      </c>
      <c r="BO377" s="57" t="s">
        <v>780</v>
      </c>
      <c r="BP377" s="57" t="s">
        <v>787</v>
      </c>
      <c r="BQ377" s="57" t="s">
        <v>785</v>
      </c>
      <c r="BR377" s="57" t="s">
        <v>786</v>
      </c>
      <c r="BS377" s="57" t="s">
        <v>4767</v>
      </c>
      <c r="BT377" s="57" t="s">
        <v>4768</v>
      </c>
      <c r="BU377" s="57" t="s">
        <v>4769</v>
      </c>
      <c r="BX377" s="57" t="s">
        <v>4776</v>
      </c>
    </row>
    <row r="378" spans="61:76">
      <c r="BI378" s="57">
        <v>377</v>
      </c>
      <c r="BJ378" s="57" t="s">
        <v>211</v>
      </c>
      <c r="BK378" s="57" t="s">
        <v>2788</v>
      </c>
      <c r="BL378" s="57" t="s">
        <v>4218</v>
      </c>
      <c r="BM378" s="57" t="s">
        <v>2890</v>
      </c>
      <c r="BN378" s="57" t="s">
        <v>2891</v>
      </c>
      <c r="BO378" s="57" t="s">
        <v>2893</v>
      </c>
      <c r="BP378" s="57" t="s">
        <v>2896</v>
      </c>
      <c r="BQ378" s="57" t="s">
        <v>2895</v>
      </c>
      <c r="BR378" s="57" t="s">
        <v>2251</v>
      </c>
      <c r="BS378" s="57" t="s">
        <v>4767</v>
      </c>
      <c r="BT378" s="57" t="s">
        <v>4768</v>
      </c>
      <c r="BU378" s="57" t="s">
        <v>4769</v>
      </c>
      <c r="BX378" s="57" t="s">
        <v>4945</v>
      </c>
    </row>
    <row r="379" spans="61:76">
      <c r="BI379" s="57">
        <v>378</v>
      </c>
      <c r="BJ379" s="57" t="s">
        <v>211</v>
      </c>
      <c r="BK379" s="57" t="s">
        <v>2788</v>
      </c>
      <c r="BL379" s="57" t="s">
        <v>4218</v>
      </c>
      <c r="BM379" s="57" t="s">
        <v>2890</v>
      </c>
      <c r="BN379" s="57" t="s">
        <v>2891</v>
      </c>
      <c r="BO379" s="57" t="s">
        <v>2795</v>
      </c>
      <c r="BP379" s="57" t="s">
        <v>2800</v>
      </c>
      <c r="BQ379" s="57" t="s">
        <v>2799</v>
      </c>
      <c r="BR379" s="57" t="s">
        <v>2251</v>
      </c>
      <c r="BS379" s="57" t="s">
        <v>4767</v>
      </c>
      <c r="BT379" s="57" t="s">
        <v>4768</v>
      </c>
      <c r="BU379" s="57" t="s">
        <v>4769</v>
      </c>
      <c r="BV379" s="57" t="s">
        <v>4942</v>
      </c>
      <c r="BX379" s="57" t="s">
        <v>4943</v>
      </c>
    </row>
    <row r="380" spans="61:76">
      <c r="BI380" s="57">
        <v>379</v>
      </c>
      <c r="BJ380" s="57" t="s">
        <v>211</v>
      </c>
      <c r="BK380" s="57" t="s">
        <v>2788</v>
      </c>
      <c r="BL380" s="57" t="s">
        <v>4218</v>
      </c>
      <c r="BM380" s="57" t="s">
        <v>2900</v>
      </c>
      <c r="BN380" s="57" t="s">
        <v>2901</v>
      </c>
      <c r="BO380" s="57" t="s">
        <v>2795</v>
      </c>
      <c r="BP380" s="57" t="s">
        <v>2800</v>
      </c>
      <c r="BQ380" s="57" t="s">
        <v>2799</v>
      </c>
      <c r="BR380" s="57" t="s">
        <v>2251</v>
      </c>
      <c r="BS380" s="57" t="s">
        <v>4767</v>
      </c>
      <c r="BT380" s="57" t="s">
        <v>4768</v>
      </c>
      <c r="BU380" s="57" t="s">
        <v>4769</v>
      </c>
      <c r="BV380" s="57" t="s">
        <v>4942</v>
      </c>
      <c r="BX380" s="57" t="s">
        <v>4943</v>
      </c>
    </row>
    <row r="381" spans="61:76">
      <c r="BI381" s="57">
        <v>380</v>
      </c>
      <c r="BJ381" s="57" t="s">
        <v>211</v>
      </c>
      <c r="BK381" s="57" t="s">
        <v>2905</v>
      </c>
      <c r="BL381" s="57" t="s">
        <v>4221</v>
      </c>
      <c r="BM381" s="57" t="s">
        <v>2906</v>
      </c>
      <c r="BN381" s="57" t="s">
        <v>2907</v>
      </c>
      <c r="BO381" s="57" t="s">
        <v>2903</v>
      </c>
      <c r="BP381" s="57" t="s">
        <v>2909</v>
      </c>
      <c r="BQ381" s="57" t="s">
        <v>2908</v>
      </c>
      <c r="BR381" s="57" t="s">
        <v>1318</v>
      </c>
      <c r="BS381" s="57" t="s">
        <v>4767</v>
      </c>
      <c r="BT381" s="57" t="s">
        <v>4768</v>
      </c>
      <c r="BU381" s="57" t="s">
        <v>4769</v>
      </c>
      <c r="BX381" s="57" t="s">
        <v>4772</v>
      </c>
    </row>
    <row r="382" spans="61:76">
      <c r="BI382" s="57">
        <v>381</v>
      </c>
      <c r="BJ382" s="57" t="s">
        <v>211</v>
      </c>
      <c r="BK382" s="57" t="s">
        <v>2905</v>
      </c>
      <c r="BL382" s="57" t="s">
        <v>4221</v>
      </c>
      <c r="BM382" s="57" t="s">
        <v>2647</v>
      </c>
      <c r="BN382" s="57" t="s">
        <v>2914</v>
      </c>
      <c r="BO382" s="57" t="s">
        <v>2912</v>
      </c>
      <c r="BP382" s="57" t="s">
        <v>2916</v>
      </c>
      <c r="BQ382" s="57" t="s">
        <v>2915</v>
      </c>
      <c r="BR382" s="57" t="s">
        <v>1318</v>
      </c>
      <c r="BS382" s="57" t="s">
        <v>4767</v>
      </c>
      <c r="BT382" s="57" t="s">
        <v>4768</v>
      </c>
      <c r="BU382" s="57" t="s">
        <v>4769</v>
      </c>
      <c r="BX382" s="57" t="s">
        <v>4770</v>
      </c>
    </row>
    <row r="383" spans="61:76">
      <c r="BI383" s="57">
        <v>382</v>
      </c>
      <c r="BJ383" s="57" t="s">
        <v>211</v>
      </c>
      <c r="BK383" s="57" t="s">
        <v>2905</v>
      </c>
      <c r="BL383" s="57" t="s">
        <v>4221</v>
      </c>
      <c r="BM383" s="57" t="s">
        <v>939</v>
      </c>
      <c r="BN383" s="57" t="s">
        <v>2921</v>
      </c>
      <c r="BO383" s="57" t="s">
        <v>2919</v>
      </c>
      <c r="BP383" s="57" t="s">
        <v>2923</v>
      </c>
      <c r="BQ383" s="57" t="s">
        <v>2922</v>
      </c>
      <c r="BR383" s="57" t="s">
        <v>1318</v>
      </c>
      <c r="BS383" s="57" t="s">
        <v>4767</v>
      </c>
      <c r="BT383" s="57" t="s">
        <v>4768</v>
      </c>
      <c r="BU383" s="57" t="s">
        <v>4769</v>
      </c>
      <c r="BV383" s="57" t="s">
        <v>4951</v>
      </c>
      <c r="BX383" s="57" t="s">
        <v>4951</v>
      </c>
    </row>
    <row r="384" spans="61:76">
      <c r="BI384" s="57">
        <v>383</v>
      </c>
      <c r="BJ384" s="57" t="s">
        <v>211</v>
      </c>
      <c r="BK384" s="57" t="s">
        <v>2905</v>
      </c>
      <c r="BL384" s="57" t="s">
        <v>4221</v>
      </c>
      <c r="BM384" s="57" t="s">
        <v>2928</v>
      </c>
      <c r="BN384" s="57" t="s">
        <v>2929</v>
      </c>
      <c r="BO384" s="57" t="s">
        <v>2926</v>
      </c>
      <c r="BP384" s="57" t="s">
        <v>2931</v>
      </c>
      <c r="BQ384" s="57" t="s">
        <v>2930</v>
      </c>
      <c r="BR384" s="57" t="s">
        <v>1387</v>
      </c>
      <c r="BS384" s="57" t="s">
        <v>4767</v>
      </c>
      <c r="BT384" s="57" t="s">
        <v>4768</v>
      </c>
      <c r="BU384" s="57" t="s">
        <v>4769</v>
      </c>
      <c r="BX384" s="57" t="s">
        <v>4935</v>
      </c>
    </row>
    <row r="385" spans="61:77">
      <c r="BI385" s="57">
        <v>384</v>
      </c>
      <c r="BJ385" s="57" t="s">
        <v>211</v>
      </c>
      <c r="BK385" s="57" t="s">
        <v>2905</v>
      </c>
      <c r="BL385" s="57" t="s">
        <v>4221</v>
      </c>
      <c r="BM385" s="57" t="s">
        <v>2928</v>
      </c>
      <c r="BN385" s="57" t="s">
        <v>2929</v>
      </c>
      <c r="BO385" s="57" t="s">
        <v>2934</v>
      </c>
      <c r="BP385" s="57" t="s">
        <v>2937</v>
      </c>
      <c r="BQ385" s="57" t="s">
        <v>2936</v>
      </c>
      <c r="BR385" s="57" t="s">
        <v>1318</v>
      </c>
      <c r="BS385" s="57" t="s">
        <v>4767</v>
      </c>
      <c r="BT385" s="57" t="s">
        <v>4768</v>
      </c>
      <c r="BU385" s="57" t="s">
        <v>4769</v>
      </c>
      <c r="BX385" s="57" t="s">
        <v>4837</v>
      </c>
      <c r="BY385" s="57" t="s">
        <v>4952</v>
      </c>
    </row>
    <row r="386" spans="61:77">
      <c r="BI386" s="57">
        <v>385</v>
      </c>
      <c r="BJ386" s="57" t="s">
        <v>211</v>
      </c>
      <c r="BK386" s="57" t="s">
        <v>2905</v>
      </c>
      <c r="BL386" s="57" t="s">
        <v>4221</v>
      </c>
      <c r="BM386" s="57" t="s">
        <v>2928</v>
      </c>
      <c r="BN386" s="57" t="s">
        <v>2929</v>
      </c>
      <c r="BO386" s="57" t="s">
        <v>2939</v>
      </c>
      <c r="BP386" s="57" t="s">
        <v>2942</v>
      </c>
      <c r="BQ386" s="57" t="s">
        <v>2941</v>
      </c>
      <c r="BR386" s="57" t="s">
        <v>1394</v>
      </c>
      <c r="BS386" s="57" t="s">
        <v>4767</v>
      </c>
      <c r="BT386" s="57" t="s">
        <v>4768</v>
      </c>
      <c r="BU386" s="57" t="s">
        <v>4769</v>
      </c>
      <c r="BX386" s="57" t="s">
        <v>4953</v>
      </c>
    </row>
    <row r="387" spans="61:77">
      <c r="BI387" s="57">
        <v>386</v>
      </c>
      <c r="BJ387" s="57" t="s">
        <v>211</v>
      </c>
      <c r="BK387" s="57" t="s">
        <v>2905</v>
      </c>
      <c r="BL387" s="57" t="s">
        <v>4221</v>
      </c>
      <c r="BM387" s="57" t="s">
        <v>2928</v>
      </c>
      <c r="BN387" s="57" t="s">
        <v>2929</v>
      </c>
      <c r="BO387" s="57" t="s">
        <v>2944</v>
      </c>
      <c r="BP387" s="57" t="s">
        <v>2947</v>
      </c>
      <c r="BQ387" s="57" t="s">
        <v>2946</v>
      </c>
      <c r="BR387" s="57" t="s">
        <v>1318</v>
      </c>
      <c r="BS387" s="57" t="s">
        <v>4767</v>
      </c>
      <c r="BT387" s="57" t="s">
        <v>4768</v>
      </c>
      <c r="BU387" s="57" t="s">
        <v>4769</v>
      </c>
      <c r="BX387" s="57" t="s">
        <v>4837</v>
      </c>
      <c r="BY387" s="57" t="s">
        <v>4954</v>
      </c>
    </row>
    <row r="388" spans="61:77">
      <c r="BI388" s="57">
        <v>387</v>
      </c>
      <c r="BJ388" s="57" t="s">
        <v>211</v>
      </c>
      <c r="BK388" s="57" t="s">
        <v>2905</v>
      </c>
      <c r="BL388" s="57" t="s">
        <v>4221</v>
      </c>
      <c r="BM388" s="57" t="s">
        <v>2928</v>
      </c>
      <c r="BN388" s="57" t="s">
        <v>2929</v>
      </c>
      <c r="BO388" s="57" t="s">
        <v>4955</v>
      </c>
      <c r="BP388" s="57" t="s">
        <v>4956</v>
      </c>
      <c r="BQ388" s="57" t="s">
        <v>4957</v>
      </c>
      <c r="BR388" s="57" t="s">
        <v>1318</v>
      </c>
      <c r="BS388" s="57" t="s">
        <v>4767</v>
      </c>
      <c r="BT388" s="57" t="s">
        <v>4768</v>
      </c>
      <c r="BU388" s="57" t="s">
        <v>4769</v>
      </c>
      <c r="BX388" s="57" t="s">
        <v>4952</v>
      </c>
    </row>
    <row r="389" spans="61:77">
      <c r="BI389" s="57">
        <v>388</v>
      </c>
      <c r="BJ389" s="57" t="s">
        <v>211</v>
      </c>
      <c r="BK389" s="57" t="s">
        <v>2905</v>
      </c>
      <c r="BL389" s="57" t="s">
        <v>4221</v>
      </c>
      <c r="BM389" s="57" t="s">
        <v>2928</v>
      </c>
      <c r="BN389" s="57" t="s">
        <v>2929</v>
      </c>
      <c r="BO389" s="57" t="s">
        <v>1565</v>
      </c>
      <c r="BP389" s="57" t="s">
        <v>1569</v>
      </c>
      <c r="BQ389" s="57" t="s">
        <v>1567</v>
      </c>
      <c r="BR389" s="57" t="s">
        <v>1568</v>
      </c>
      <c r="BS389" s="57" t="s">
        <v>4767</v>
      </c>
      <c r="BT389" s="57" t="s">
        <v>4768</v>
      </c>
      <c r="BU389" s="57" t="s">
        <v>4769</v>
      </c>
      <c r="BX389" s="57" t="s">
        <v>4855</v>
      </c>
    </row>
    <row r="390" spans="61:77">
      <c r="BI390" s="57">
        <v>389</v>
      </c>
      <c r="BJ390" s="57" t="s">
        <v>211</v>
      </c>
      <c r="BK390" s="57" t="s">
        <v>2905</v>
      </c>
      <c r="BL390" s="57" t="s">
        <v>4221</v>
      </c>
      <c r="BM390" s="57" t="s">
        <v>2951</v>
      </c>
      <c r="BN390" s="57" t="s">
        <v>2952</v>
      </c>
      <c r="BO390" s="57" t="s">
        <v>2949</v>
      </c>
      <c r="BP390" s="57" t="s">
        <v>2954</v>
      </c>
      <c r="BQ390" s="57" t="s">
        <v>2953</v>
      </c>
      <c r="BR390" s="57" t="s">
        <v>1318</v>
      </c>
      <c r="BS390" s="57" t="s">
        <v>4767</v>
      </c>
      <c r="BT390" s="57" t="s">
        <v>4768</v>
      </c>
      <c r="BU390" s="57" t="s">
        <v>4769</v>
      </c>
      <c r="BX390" s="57" t="s">
        <v>4837</v>
      </c>
    </row>
    <row r="391" spans="61:77">
      <c r="BI391" s="57">
        <v>390</v>
      </c>
      <c r="BJ391" s="57" t="s">
        <v>211</v>
      </c>
      <c r="BK391" s="57" t="s">
        <v>2905</v>
      </c>
      <c r="BL391" s="57" t="s">
        <v>4221</v>
      </c>
      <c r="BM391" s="57" t="s">
        <v>2951</v>
      </c>
      <c r="BN391" s="57" t="s">
        <v>2952</v>
      </c>
      <c r="BO391" s="57" t="s">
        <v>2957</v>
      </c>
      <c r="BP391" s="57" t="s">
        <v>2960</v>
      </c>
      <c r="BQ391" s="57" t="s">
        <v>2959</v>
      </c>
      <c r="BR391" s="57" t="s">
        <v>1269</v>
      </c>
      <c r="BS391" s="57" t="s">
        <v>4767</v>
      </c>
      <c r="BT391" s="57" t="s">
        <v>4768</v>
      </c>
      <c r="BU391" s="57" t="s">
        <v>4769</v>
      </c>
      <c r="BX391" s="57" t="s">
        <v>4770</v>
      </c>
    </row>
    <row r="392" spans="61:77">
      <c r="BI392" s="57">
        <v>391</v>
      </c>
      <c r="BJ392" s="57" t="s">
        <v>211</v>
      </c>
      <c r="BK392" s="57" t="s">
        <v>2905</v>
      </c>
      <c r="BL392" s="57" t="s">
        <v>4221</v>
      </c>
      <c r="BM392" s="57" t="s">
        <v>2951</v>
      </c>
      <c r="BN392" s="57" t="s">
        <v>2952</v>
      </c>
      <c r="BO392" s="57" t="s">
        <v>2962</v>
      </c>
      <c r="BP392" s="57" t="s">
        <v>2965</v>
      </c>
      <c r="BQ392" s="57" t="s">
        <v>2964</v>
      </c>
      <c r="BR392" s="57" t="s">
        <v>1283</v>
      </c>
      <c r="BS392" s="57" t="s">
        <v>4767</v>
      </c>
      <c r="BT392" s="57" t="s">
        <v>4768</v>
      </c>
      <c r="BU392" s="57" t="s">
        <v>4769</v>
      </c>
      <c r="BX392" s="57" t="s">
        <v>4958</v>
      </c>
    </row>
    <row r="393" spans="61:77">
      <c r="BI393" s="57">
        <v>392</v>
      </c>
      <c r="BJ393" s="57" t="s">
        <v>211</v>
      </c>
      <c r="BK393" s="57" t="s">
        <v>2905</v>
      </c>
      <c r="BL393" s="57" t="s">
        <v>4221</v>
      </c>
      <c r="BM393" s="57" t="s">
        <v>2968</v>
      </c>
      <c r="BN393" s="57" t="s">
        <v>2969</v>
      </c>
      <c r="BO393" s="57" t="s">
        <v>2971</v>
      </c>
      <c r="BP393" s="57" t="s">
        <v>2974</v>
      </c>
      <c r="BQ393" s="57" t="s">
        <v>2973</v>
      </c>
      <c r="BR393" s="57" t="s">
        <v>1318</v>
      </c>
      <c r="BS393" s="57" t="s">
        <v>4802</v>
      </c>
      <c r="BT393" s="57" t="s">
        <v>4803</v>
      </c>
      <c r="BU393" s="57" t="s">
        <v>4804</v>
      </c>
      <c r="BX393" s="57" t="s">
        <v>4959</v>
      </c>
    </row>
    <row r="394" spans="61:77">
      <c r="BI394" s="57">
        <v>393</v>
      </c>
      <c r="BJ394" s="57" t="s">
        <v>211</v>
      </c>
      <c r="BK394" s="57" t="s">
        <v>2905</v>
      </c>
      <c r="BL394" s="57" t="s">
        <v>4221</v>
      </c>
      <c r="BM394" s="57" t="s">
        <v>2968</v>
      </c>
      <c r="BN394" s="57" t="s">
        <v>2969</v>
      </c>
      <c r="BO394" s="57" t="s">
        <v>2971</v>
      </c>
      <c r="BP394" s="57" t="s">
        <v>2974</v>
      </c>
      <c r="BQ394" s="57" t="s">
        <v>2973</v>
      </c>
      <c r="BR394" s="57" t="s">
        <v>1318</v>
      </c>
      <c r="BS394" s="57" t="s">
        <v>4798</v>
      </c>
      <c r="BT394" s="57" t="s">
        <v>4799</v>
      </c>
      <c r="BU394" s="57" t="s">
        <v>4800</v>
      </c>
      <c r="BX394" s="57" t="s">
        <v>4959</v>
      </c>
    </row>
    <row r="395" spans="61:77">
      <c r="BI395" s="57">
        <v>394</v>
      </c>
      <c r="BJ395" s="57" t="s">
        <v>211</v>
      </c>
      <c r="BK395" s="57" t="s">
        <v>2905</v>
      </c>
      <c r="BL395" s="57" t="s">
        <v>4221</v>
      </c>
      <c r="BM395" s="57" t="s">
        <v>2968</v>
      </c>
      <c r="BN395" s="57" t="s">
        <v>2969</v>
      </c>
      <c r="BO395" s="57" t="s">
        <v>2939</v>
      </c>
      <c r="BP395" s="57" t="s">
        <v>2942</v>
      </c>
      <c r="BQ395" s="57" t="s">
        <v>2941</v>
      </c>
      <c r="BR395" s="57" t="s">
        <v>1394</v>
      </c>
      <c r="BS395" s="57" t="s">
        <v>4767</v>
      </c>
      <c r="BT395" s="57" t="s">
        <v>4768</v>
      </c>
      <c r="BU395" s="57" t="s">
        <v>4769</v>
      </c>
      <c r="BX395" s="57" t="s">
        <v>4960</v>
      </c>
    </row>
    <row r="396" spans="61:77">
      <c r="BI396" s="57">
        <v>395</v>
      </c>
      <c r="BJ396" s="57" t="s">
        <v>211</v>
      </c>
      <c r="BK396" s="57" t="s">
        <v>2905</v>
      </c>
      <c r="BL396" s="57" t="s">
        <v>4221</v>
      </c>
      <c r="BM396" s="57" t="s">
        <v>2980</v>
      </c>
      <c r="BN396" s="57" t="s">
        <v>2981</v>
      </c>
      <c r="BO396" s="57" t="s">
        <v>2978</v>
      </c>
      <c r="BP396" s="57" t="s">
        <v>2983</v>
      </c>
      <c r="BQ396" s="57" t="s">
        <v>2982</v>
      </c>
      <c r="BR396" s="57" t="s">
        <v>1269</v>
      </c>
      <c r="BS396" s="57" t="s">
        <v>4767</v>
      </c>
      <c r="BT396" s="57" t="s">
        <v>4768</v>
      </c>
      <c r="BU396" s="57" t="s">
        <v>4769</v>
      </c>
      <c r="BV396" s="57" t="s">
        <v>4961</v>
      </c>
      <c r="BX396" s="57" t="s">
        <v>4962</v>
      </c>
    </row>
    <row r="397" spans="61:77">
      <c r="BI397" s="57">
        <v>396</v>
      </c>
      <c r="BJ397" s="57" t="s">
        <v>211</v>
      </c>
      <c r="BK397" s="57" t="s">
        <v>2905</v>
      </c>
      <c r="BL397" s="57" t="s">
        <v>4221</v>
      </c>
      <c r="BM397" s="57" t="s">
        <v>2980</v>
      </c>
      <c r="BN397" s="57" t="s">
        <v>2981</v>
      </c>
      <c r="BO397" s="57" t="s">
        <v>2986</v>
      </c>
      <c r="BP397" s="57" t="s">
        <v>2989</v>
      </c>
      <c r="BQ397" s="57" t="s">
        <v>2988</v>
      </c>
      <c r="BR397" s="57" t="s">
        <v>1318</v>
      </c>
      <c r="BS397" s="57" t="s">
        <v>4767</v>
      </c>
      <c r="BT397" s="57" t="s">
        <v>4768</v>
      </c>
      <c r="BU397" s="57" t="s">
        <v>4769</v>
      </c>
      <c r="BV397" s="57" t="s">
        <v>4963</v>
      </c>
      <c r="BX397" s="57" t="s">
        <v>4963</v>
      </c>
    </row>
    <row r="398" spans="61:77">
      <c r="BI398" s="57">
        <v>397</v>
      </c>
      <c r="BJ398" s="57" t="s">
        <v>211</v>
      </c>
      <c r="BK398" s="57" t="s">
        <v>2905</v>
      </c>
      <c r="BL398" s="57" t="s">
        <v>4221</v>
      </c>
      <c r="BM398" s="57" t="s">
        <v>2980</v>
      </c>
      <c r="BN398" s="57" t="s">
        <v>2981</v>
      </c>
      <c r="BO398" s="57" t="s">
        <v>2991</v>
      </c>
      <c r="BP398" s="57" t="s">
        <v>2994</v>
      </c>
      <c r="BQ398" s="57" t="s">
        <v>2993</v>
      </c>
      <c r="BR398" s="57" t="s">
        <v>1283</v>
      </c>
      <c r="BS398" s="57" t="s">
        <v>4767</v>
      </c>
      <c r="BT398" s="57" t="s">
        <v>4768</v>
      </c>
      <c r="BU398" s="57" t="s">
        <v>4769</v>
      </c>
      <c r="BX398" s="57" t="s">
        <v>4964</v>
      </c>
    </row>
    <row r="399" spans="61:77">
      <c r="BI399" s="57">
        <v>398</v>
      </c>
      <c r="BJ399" s="57" t="s">
        <v>211</v>
      </c>
      <c r="BK399" s="57" t="s">
        <v>2905</v>
      </c>
      <c r="BL399" s="57" t="s">
        <v>4221</v>
      </c>
      <c r="BM399" s="57" t="s">
        <v>2998</v>
      </c>
      <c r="BN399" s="57" t="s">
        <v>2999</v>
      </c>
      <c r="BO399" s="57" t="s">
        <v>2996</v>
      </c>
      <c r="BP399" s="57" t="s">
        <v>3001</v>
      </c>
      <c r="BQ399" s="57" t="s">
        <v>3000</v>
      </c>
      <c r="BR399" s="57" t="s">
        <v>738</v>
      </c>
      <c r="BS399" s="57" t="s">
        <v>4767</v>
      </c>
      <c r="BT399" s="57" t="s">
        <v>4768</v>
      </c>
      <c r="BU399" s="57" t="s">
        <v>4769</v>
      </c>
      <c r="BX399" s="57" t="s">
        <v>4770</v>
      </c>
    </row>
    <row r="400" spans="61:77">
      <c r="BI400" s="57">
        <v>399</v>
      </c>
      <c r="BJ400" s="57" t="s">
        <v>211</v>
      </c>
      <c r="BK400" s="57" t="s">
        <v>2905</v>
      </c>
      <c r="BL400" s="57" t="s">
        <v>4221</v>
      </c>
      <c r="BM400" s="57" t="s">
        <v>2998</v>
      </c>
      <c r="BN400" s="57" t="s">
        <v>2999</v>
      </c>
      <c r="BO400" s="57" t="s">
        <v>2991</v>
      </c>
      <c r="BP400" s="57" t="s">
        <v>2994</v>
      </c>
      <c r="BQ400" s="57" t="s">
        <v>2993</v>
      </c>
      <c r="BR400" s="57" t="s">
        <v>1283</v>
      </c>
      <c r="BS400" s="57" t="s">
        <v>4767</v>
      </c>
      <c r="BT400" s="57" t="s">
        <v>4768</v>
      </c>
      <c r="BU400" s="57" t="s">
        <v>4769</v>
      </c>
      <c r="BX400" s="57" t="s">
        <v>4965</v>
      </c>
    </row>
    <row r="401" spans="61:76">
      <c r="BI401" s="57">
        <v>400</v>
      </c>
      <c r="BJ401" s="57" t="s">
        <v>211</v>
      </c>
      <c r="BK401" s="57" t="s">
        <v>2905</v>
      </c>
      <c r="BL401" s="57" t="s">
        <v>4221</v>
      </c>
      <c r="BM401" s="57" t="s">
        <v>2998</v>
      </c>
      <c r="BN401" s="57" t="s">
        <v>2999</v>
      </c>
      <c r="BO401" s="57" t="s">
        <v>2939</v>
      </c>
      <c r="BP401" s="57" t="s">
        <v>2942</v>
      </c>
      <c r="BQ401" s="57" t="s">
        <v>2941</v>
      </c>
      <c r="BR401" s="57" t="s">
        <v>1394</v>
      </c>
      <c r="BS401" s="57" t="s">
        <v>4767</v>
      </c>
      <c r="BT401" s="57" t="s">
        <v>4768</v>
      </c>
      <c r="BU401" s="57" t="s">
        <v>4769</v>
      </c>
      <c r="BX401" s="57" t="s">
        <v>4966</v>
      </c>
    </row>
    <row r="402" spans="61:76">
      <c r="BI402" s="57">
        <v>401</v>
      </c>
      <c r="BJ402" s="57" t="s">
        <v>211</v>
      </c>
      <c r="BK402" s="57" t="s">
        <v>2905</v>
      </c>
      <c r="BL402" s="57" t="s">
        <v>4221</v>
      </c>
      <c r="BM402" s="57" t="s">
        <v>3007</v>
      </c>
      <c r="BN402" s="57" t="s">
        <v>3008</v>
      </c>
      <c r="BO402" s="57" t="s">
        <v>3005</v>
      </c>
      <c r="BP402" s="57" t="s">
        <v>3010</v>
      </c>
      <c r="BQ402" s="57" t="s">
        <v>3009</v>
      </c>
      <c r="BR402" s="57" t="s">
        <v>1394</v>
      </c>
      <c r="BS402" s="57" t="s">
        <v>4767</v>
      </c>
      <c r="BT402" s="57" t="s">
        <v>4768</v>
      </c>
      <c r="BU402" s="57" t="s">
        <v>4769</v>
      </c>
      <c r="BX402" s="57" t="s">
        <v>4967</v>
      </c>
    </row>
    <row r="403" spans="61:76">
      <c r="BI403" s="57">
        <v>402</v>
      </c>
      <c r="BJ403" s="57" t="s">
        <v>211</v>
      </c>
      <c r="BK403" s="57" t="s">
        <v>2905</v>
      </c>
      <c r="BL403" s="57" t="s">
        <v>4221</v>
      </c>
      <c r="BM403" s="57" t="s">
        <v>3007</v>
      </c>
      <c r="BN403" s="57" t="s">
        <v>3008</v>
      </c>
      <c r="BO403" s="57" t="s">
        <v>1555</v>
      </c>
      <c r="BP403" s="57" t="s">
        <v>1558</v>
      </c>
      <c r="BQ403" s="57" t="s">
        <v>1557</v>
      </c>
      <c r="BR403" s="57" t="s">
        <v>1318</v>
      </c>
      <c r="BS403" s="57" t="s">
        <v>4767</v>
      </c>
      <c r="BT403" s="57" t="s">
        <v>4768</v>
      </c>
      <c r="BU403" s="57" t="s">
        <v>4769</v>
      </c>
      <c r="BX403" s="57" t="s">
        <v>4854</v>
      </c>
    </row>
    <row r="404" spans="61:76">
      <c r="BI404" s="57">
        <v>403</v>
      </c>
      <c r="BJ404" s="57" t="s">
        <v>211</v>
      </c>
      <c r="BK404" s="57" t="s">
        <v>2905</v>
      </c>
      <c r="BL404" s="57" t="s">
        <v>4221</v>
      </c>
      <c r="BM404" s="57" t="s">
        <v>3016</v>
      </c>
      <c r="BN404" s="57" t="s">
        <v>3017</v>
      </c>
      <c r="BO404" s="57" t="s">
        <v>3014</v>
      </c>
      <c r="BP404" s="57" t="s">
        <v>3019</v>
      </c>
      <c r="BQ404" s="57" t="s">
        <v>3018</v>
      </c>
      <c r="BR404" s="57" t="s">
        <v>1318</v>
      </c>
      <c r="BS404" s="57" t="s">
        <v>4767</v>
      </c>
      <c r="BT404" s="57" t="s">
        <v>4768</v>
      </c>
      <c r="BU404" s="57" t="s">
        <v>4769</v>
      </c>
      <c r="BV404" s="57" t="s">
        <v>4898</v>
      </c>
      <c r="BX404" s="57" t="s">
        <v>4968</v>
      </c>
    </row>
    <row r="405" spans="61:76">
      <c r="BI405" s="57">
        <v>404</v>
      </c>
      <c r="BJ405" s="57" t="s">
        <v>211</v>
      </c>
      <c r="BK405" s="57" t="s">
        <v>2905</v>
      </c>
      <c r="BL405" s="57" t="s">
        <v>4221</v>
      </c>
      <c r="BM405" s="57" t="s">
        <v>3024</v>
      </c>
      <c r="BN405" s="57" t="s">
        <v>3025</v>
      </c>
      <c r="BO405" s="57" t="s">
        <v>3022</v>
      </c>
      <c r="BP405" s="57" t="s">
        <v>3027</v>
      </c>
      <c r="BQ405" s="57" t="s">
        <v>3026</v>
      </c>
      <c r="BR405" s="57" t="s">
        <v>1318</v>
      </c>
      <c r="BS405" s="57" t="s">
        <v>4767</v>
      </c>
      <c r="BT405" s="57" t="s">
        <v>4768</v>
      </c>
      <c r="BU405" s="57" t="s">
        <v>4769</v>
      </c>
      <c r="BX405" s="57" t="s">
        <v>4969</v>
      </c>
    </row>
    <row r="406" spans="61:76">
      <c r="BI406" s="57">
        <v>405</v>
      </c>
      <c r="BJ406" s="57" t="s">
        <v>211</v>
      </c>
      <c r="BK406" s="57" t="s">
        <v>2905</v>
      </c>
      <c r="BL406" s="57" t="s">
        <v>4221</v>
      </c>
      <c r="BM406" s="57" t="s">
        <v>3024</v>
      </c>
      <c r="BN406" s="57" t="s">
        <v>3025</v>
      </c>
      <c r="BO406" s="57" t="s">
        <v>2991</v>
      </c>
      <c r="BP406" s="57" t="s">
        <v>2994</v>
      </c>
      <c r="BQ406" s="57" t="s">
        <v>2993</v>
      </c>
      <c r="BR406" s="57" t="s">
        <v>1283</v>
      </c>
      <c r="BS406" s="57" t="s">
        <v>4767</v>
      </c>
      <c r="BT406" s="57" t="s">
        <v>4768</v>
      </c>
      <c r="BU406" s="57" t="s">
        <v>4769</v>
      </c>
      <c r="BX406" s="57" t="s">
        <v>4772</v>
      </c>
    </row>
    <row r="407" spans="61:76">
      <c r="BI407" s="57">
        <v>406</v>
      </c>
      <c r="BJ407" s="57" t="s">
        <v>211</v>
      </c>
      <c r="BK407" s="57" t="s">
        <v>2905</v>
      </c>
      <c r="BL407" s="57" t="s">
        <v>4221</v>
      </c>
      <c r="BM407" s="57" t="s">
        <v>3032</v>
      </c>
      <c r="BN407" s="57" t="s">
        <v>3033</v>
      </c>
      <c r="BO407" s="57" t="s">
        <v>2939</v>
      </c>
      <c r="BP407" s="57" t="s">
        <v>2942</v>
      </c>
      <c r="BQ407" s="57" t="s">
        <v>2941</v>
      </c>
      <c r="BR407" s="57" t="s">
        <v>1394</v>
      </c>
      <c r="BS407" s="57" t="s">
        <v>4767</v>
      </c>
      <c r="BT407" s="57" t="s">
        <v>4768</v>
      </c>
      <c r="BU407" s="57" t="s">
        <v>4769</v>
      </c>
      <c r="BX407" s="57" t="s">
        <v>4960</v>
      </c>
    </row>
    <row r="408" spans="61:76">
      <c r="BI408" s="57">
        <v>407</v>
      </c>
      <c r="BJ408" s="57" t="s">
        <v>211</v>
      </c>
      <c r="BK408" s="57" t="s">
        <v>2905</v>
      </c>
      <c r="BL408" s="57" t="s">
        <v>4221</v>
      </c>
      <c r="BM408" s="57" t="s">
        <v>3036</v>
      </c>
      <c r="BN408" s="57" t="s">
        <v>3037</v>
      </c>
      <c r="BO408" s="57" t="s">
        <v>1565</v>
      </c>
      <c r="BP408" s="57" t="s">
        <v>1569</v>
      </c>
      <c r="BQ408" s="57" t="s">
        <v>1567</v>
      </c>
      <c r="BR408" s="57" t="s">
        <v>1568</v>
      </c>
      <c r="BS408" s="57" t="s">
        <v>4767</v>
      </c>
      <c r="BT408" s="57" t="s">
        <v>4768</v>
      </c>
      <c r="BU408" s="57" t="s">
        <v>4769</v>
      </c>
      <c r="BX408" s="57" t="s">
        <v>4855</v>
      </c>
    </row>
    <row r="409" spans="61:76">
      <c r="BI409" s="57">
        <v>408</v>
      </c>
      <c r="BJ409" s="57" t="s">
        <v>211</v>
      </c>
      <c r="BK409" s="57" t="s">
        <v>2905</v>
      </c>
      <c r="BL409" s="57" t="s">
        <v>4221</v>
      </c>
      <c r="BM409" s="57" t="s">
        <v>3036</v>
      </c>
      <c r="BN409" s="57" t="s">
        <v>3037</v>
      </c>
      <c r="BO409" s="57" t="s">
        <v>1565</v>
      </c>
      <c r="BP409" s="57" t="s">
        <v>1569</v>
      </c>
      <c r="BQ409" s="57" t="s">
        <v>1567</v>
      </c>
      <c r="BR409" s="57" t="s">
        <v>1568</v>
      </c>
      <c r="BS409" s="57" t="s">
        <v>4878</v>
      </c>
      <c r="BT409" s="57" t="s">
        <v>4879</v>
      </c>
      <c r="BU409" s="57" t="s">
        <v>4880</v>
      </c>
      <c r="BX409" s="57" t="s">
        <v>4855</v>
      </c>
    </row>
    <row r="410" spans="61:76">
      <c r="BI410" s="57">
        <v>409</v>
      </c>
      <c r="BJ410" s="57" t="s">
        <v>211</v>
      </c>
      <c r="BK410" s="57" t="s">
        <v>2905</v>
      </c>
      <c r="BL410" s="57" t="s">
        <v>4221</v>
      </c>
      <c r="BM410" s="57" t="s">
        <v>3040</v>
      </c>
      <c r="BN410" s="57" t="s">
        <v>3041</v>
      </c>
      <c r="BO410" s="57" t="s">
        <v>1555</v>
      </c>
      <c r="BP410" s="57" t="s">
        <v>1558</v>
      </c>
      <c r="BQ410" s="57" t="s">
        <v>1557</v>
      </c>
      <c r="BR410" s="57" t="s">
        <v>1318</v>
      </c>
      <c r="BS410" s="57" t="s">
        <v>4767</v>
      </c>
      <c r="BT410" s="57" t="s">
        <v>4768</v>
      </c>
      <c r="BU410" s="57" t="s">
        <v>4769</v>
      </c>
      <c r="BX410" s="57" t="s">
        <v>4854</v>
      </c>
    </row>
    <row r="411" spans="61:76">
      <c r="BI411" s="57">
        <v>410</v>
      </c>
      <c r="BJ411" s="57" t="s">
        <v>211</v>
      </c>
      <c r="BK411" s="57" t="s">
        <v>2905</v>
      </c>
      <c r="BL411" s="57" t="s">
        <v>4221</v>
      </c>
      <c r="BM411" s="57" t="s">
        <v>3045</v>
      </c>
      <c r="BN411" s="57" t="s">
        <v>3046</v>
      </c>
      <c r="BO411" s="57" t="s">
        <v>3043</v>
      </c>
      <c r="BP411" s="57" t="s">
        <v>3048</v>
      </c>
      <c r="BQ411" s="57" t="s">
        <v>3047</v>
      </c>
      <c r="BR411" s="57" t="s">
        <v>1318</v>
      </c>
      <c r="BS411" s="57" t="s">
        <v>4767</v>
      </c>
      <c r="BT411" s="57" t="s">
        <v>4768</v>
      </c>
      <c r="BU411" s="57" t="s">
        <v>4769</v>
      </c>
      <c r="BX411" s="57" t="s">
        <v>4780</v>
      </c>
    </row>
    <row r="412" spans="61:76">
      <c r="BI412" s="57">
        <v>411</v>
      </c>
      <c r="BJ412" s="57" t="s">
        <v>211</v>
      </c>
      <c r="BK412" s="57" t="s">
        <v>2905</v>
      </c>
      <c r="BL412" s="57" t="s">
        <v>4221</v>
      </c>
      <c r="BM412" s="57" t="s">
        <v>3045</v>
      </c>
      <c r="BN412" s="57" t="s">
        <v>3046</v>
      </c>
      <c r="BO412" s="57" t="s">
        <v>3051</v>
      </c>
      <c r="BP412" s="57" t="s">
        <v>3054</v>
      </c>
      <c r="BQ412" s="57" t="s">
        <v>3053</v>
      </c>
      <c r="BR412" s="57" t="s">
        <v>1318</v>
      </c>
      <c r="BS412" s="57" t="s">
        <v>4767</v>
      </c>
      <c r="BT412" s="57" t="s">
        <v>4768</v>
      </c>
      <c r="BU412" s="57" t="s">
        <v>4769</v>
      </c>
      <c r="BV412" s="57" t="s">
        <v>4970</v>
      </c>
      <c r="BX412" s="57" t="s">
        <v>4970</v>
      </c>
    </row>
    <row r="413" spans="61:76">
      <c r="BI413" s="57">
        <v>412</v>
      </c>
      <c r="BJ413" s="57" t="s">
        <v>211</v>
      </c>
      <c r="BK413" s="57" t="s">
        <v>2905</v>
      </c>
      <c r="BL413" s="57" t="s">
        <v>4221</v>
      </c>
      <c r="BM413" s="57" t="s">
        <v>3045</v>
      </c>
      <c r="BN413" s="57" t="s">
        <v>3046</v>
      </c>
      <c r="BO413" s="57" t="s">
        <v>1565</v>
      </c>
      <c r="BP413" s="57" t="s">
        <v>1569</v>
      </c>
      <c r="BQ413" s="57" t="s">
        <v>1567</v>
      </c>
      <c r="BR413" s="57" t="s">
        <v>1568</v>
      </c>
      <c r="BS413" s="57" t="s">
        <v>4767</v>
      </c>
      <c r="BT413" s="57" t="s">
        <v>4768</v>
      </c>
      <c r="BU413" s="57" t="s">
        <v>4769</v>
      </c>
      <c r="BX413" s="57" t="s">
        <v>4855</v>
      </c>
    </row>
    <row r="414" spans="61:76">
      <c r="BI414" s="57">
        <v>413</v>
      </c>
      <c r="BJ414" s="57" t="s">
        <v>211</v>
      </c>
      <c r="BK414" s="57" t="s">
        <v>2905</v>
      </c>
      <c r="BL414" s="57" t="s">
        <v>4221</v>
      </c>
      <c r="BM414" s="57" t="s">
        <v>3058</v>
      </c>
      <c r="BN414" s="57" t="s">
        <v>3059</v>
      </c>
      <c r="BO414" s="57" t="s">
        <v>3056</v>
      </c>
      <c r="BP414" s="57" t="s">
        <v>3061</v>
      </c>
      <c r="BQ414" s="57" t="s">
        <v>3060</v>
      </c>
      <c r="BR414" s="57" t="s">
        <v>1318</v>
      </c>
      <c r="BS414" s="57" t="s">
        <v>4767</v>
      </c>
      <c r="BT414" s="57" t="s">
        <v>4768</v>
      </c>
      <c r="BU414" s="57" t="s">
        <v>4769</v>
      </c>
      <c r="BX414" s="57" t="s">
        <v>4935</v>
      </c>
    </row>
    <row r="415" spans="61:76">
      <c r="BI415" s="57">
        <v>414</v>
      </c>
      <c r="BJ415" s="57" t="s">
        <v>211</v>
      </c>
      <c r="BK415" s="57" t="s">
        <v>2905</v>
      </c>
      <c r="BL415" s="57" t="s">
        <v>4221</v>
      </c>
      <c r="BM415" s="57" t="s">
        <v>3058</v>
      </c>
      <c r="BN415" s="57" t="s">
        <v>3059</v>
      </c>
      <c r="BO415" s="57" t="s">
        <v>3064</v>
      </c>
      <c r="BP415" s="57" t="s">
        <v>3067</v>
      </c>
      <c r="BQ415" s="57" t="s">
        <v>3066</v>
      </c>
      <c r="BR415" s="57" t="s">
        <v>1318</v>
      </c>
      <c r="BS415" s="57" t="s">
        <v>4767</v>
      </c>
      <c r="BT415" s="57" t="s">
        <v>4768</v>
      </c>
      <c r="BU415" s="57" t="s">
        <v>4769</v>
      </c>
      <c r="BX415" s="57" t="s">
        <v>4838</v>
      </c>
    </row>
    <row r="416" spans="61:76">
      <c r="BI416" s="57">
        <v>415</v>
      </c>
      <c r="BJ416" s="57" t="s">
        <v>211</v>
      </c>
      <c r="BK416" s="57" t="s">
        <v>2905</v>
      </c>
      <c r="BL416" s="57" t="s">
        <v>4221</v>
      </c>
      <c r="BM416" s="57" t="s">
        <v>3058</v>
      </c>
      <c r="BN416" s="57" t="s">
        <v>3059</v>
      </c>
      <c r="BO416" s="57" t="s">
        <v>3069</v>
      </c>
      <c r="BP416" s="57" t="s">
        <v>3072</v>
      </c>
      <c r="BQ416" s="57" t="s">
        <v>3071</v>
      </c>
      <c r="BR416" s="57" t="s">
        <v>1255</v>
      </c>
      <c r="BS416" s="57" t="s">
        <v>4767</v>
      </c>
      <c r="BT416" s="57" t="s">
        <v>4768</v>
      </c>
      <c r="BU416" s="57" t="s">
        <v>4769</v>
      </c>
      <c r="BV416" s="57" t="s">
        <v>4971</v>
      </c>
      <c r="BX416" s="57" t="s">
        <v>4962</v>
      </c>
    </row>
    <row r="417" spans="61:76">
      <c r="BI417" s="57">
        <v>416</v>
      </c>
      <c r="BJ417" s="57" t="s">
        <v>211</v>
      </c>
      <c r="BK417" s="57" t="s">
        <v>2905</v>
      </c>
      <c r="BL417" s="57" t="s">
        <v>4221</v>
      </c>
      <c r="BM417" s="57" t="s">
        <v>3058</v>
      </c>
      <c r="BN417" s="57" t="s">
        <v>3059</v>
      </c>
      <c r="BO417" s="57" t="s">
        <v>3069</v>
      </c>
      <c r="BP417" s="57" t="s">
        <v>3072</v>
      </c>
      <c r="BQ417" s="57" t="s">
        <v>3071</v>
      </c>
      <c r="BR417" s="57" t="s">
        <v>1255</v>
      </c>
      <c r="BS417" s="57" t="s">
        <v>4802</v>
      </c>
      <c r="BT417" s="57" t="s">
        <v>4803</v>
      </c>
      <c r="BU417" s="57" t="s">
        <v>4804</v>
      </c>
      <c r="BV417" s="57" t="s">
        <v>4971</v>
      </c>
      <c r="BX417" s="57" t="s">
        <v>4962</v>
      </c>
    </row>
    <row r="418" spans="61:76">
      <c r="BI418" s="57">
        <v>417</v>
      </c>
      <c r="BJ418" s="57" t="s">
        <v>211</v>
      </c>
      <c r="BK418" s="57" t="s">
        <v>2905</v>
      </c>
      <c r="BL418" s="57" t="s">
        <v>4221</v>
      </c>
      <c r="BM418" s="57" t="s">
        <v>3076</v>
      </c>
      <c r="BN418" s="57" t="s">
        <v>3077</v>
      </c>
      <c r="BO418" s="57" t="s">
        <v>3074</v>
      </c>
      <c r="BP418" s="57" t="s">
        <v>3079</v>
      </c>
      <c r="BQ418" s="57" t="s">
        <v>3078</v>
      </c>
      <c r="BR418" s="57" t="s">
        <v>1318</v>
      </c>
      <c r="BS418" s="57" t="s">
        <v>4767</v>
      </c>
      <c r="BT418" s="57" t="s">
        <v>4768</v>
      </c>
      <c r="BU418" s="57" t="s">
        <v>4769</v>
      </c>
      <c r="BX418" s="57" t="s">
        <v>4840</v>
      </c>
    </row>
    <row r="419" spans="61:76">
      <c r="BI419" s="57">
        <v>418</v>
      </c>
      <c r="BJ419" s="57" t="s">
        <v>211</v>
      </c>
      <c r="BK419" s="57" t="s">
        <v>2905</v>
      </c>
      <c r="BL419" s="57" t="s">
        <v>4221</v>
      </c>
      <c r="BM419" s="57" t="s">
        <v>3076</v>
      </c>
      <c r="BN419" s="57" t="s">
        <v>3077</v>
      </c>
      <c r="BO419" s="57" t="s">
        <v>3082</v>
      </c>
      <c r="BP419" s="57" t="s">
        <v>3085</v>
      </c>
      <c r="BQ419" s="57" t="s">
        <v>3084</v>
      </c>
      <c r="BR419" s="57" t="s">
        <v>1318</v>
      </c>
      <c r="BS419" s="57" t="s">
        <v>4767</v>
      </c>
      <c r="BT419" s="57" t="s">
        <v>4768</v>
      </c>
      <c r="BU419" s="57" t="s">
        <v>4769</v>
      </c>
      <c r="BV419" s="57" t="s">
        <v>4972</v>
      </c>
      <c r="BX419" s="57" t="s">
        <v>4972</v>
      </c>
    </row>
    <row r="420" spans="61:76">
      <c r="BI420" s="57">
        <v>419</v>
      </c>
      <c r="BJ420" s="57" t="s">
        <v>211</v>
      </c>
      <c r="BK420" s="57" t="s">
        <v>2905</v>
      </c>
      <c r="BL420" s="57" t="s">
        <v>4221</v>
      </c>
      <c r="BM420" s="57" t="s">
        <v>3076</v>
      </c>
      <c r="BN420" s="57" t="s">
        <v>3077</v>
      </c>
      <c r="BO420" s="57" t="s">
        <v>2939</v>
      </c>
      <c r="BP420" s="57" t="s">
        <v>2942</v>
      </c>
      <c r="BQ420" s="57" t="s">
        <v>2941</v>
      </c>
      <c r="BR420" s="57" t="s">
        <v>1394</v>
      </c>
      <c r="BS420" s="57" t="s">
        <v>4767</v>
      </c>
      <c r="BT420" s="57" t="s">
        <v>4768</v>
      </c>
      <c r="BU420" s="57" t="s">
        <v>4769</v>
      </c>
      <c r="BX420" s="57" t="s">
        <v>4973</v>
      </c>
    </row>
    <row r="421" spans="61:76">
      <c r="BI421" s="57">
        <v>420</v>
      </c>
      <c r="BJ421" s="57" t="s">
        <v>211</v>
      </c>
      <c r="BK421" s="57" t="s">
        <v>2905</v>
      </c>
      <c r="BL421" s="57" t="s">
        <v>4221</v>
      </c>
      <c r="BM421" s="57" t="s">
        <v>3076</v>
      </c>
      <c r="BN421" s="57" t="s">
        <v>3077</v>
      </c>
      <c r="BO421" s="57" t="s">
        <v>3088</v>
      </c>
      <c r="BP421" s="57" t="s">
        <v>3092</v>
      </c>
      <c r="BQ421" s="57" t="s">
        <v>3090</v>
      </c>
      <c r="BR421" s="57" t="s">
        <v>3091</v>
      </c>
      <c r="BS421" s="57" t="s">
        <v>4767</v>
      </c>
      <c r="BT421" s="57" t="s">
        <v>4768</v>
      </c>
      <c r="BU421" s="57" t="s">
        <v>4769</v>
      </c>
      <c r="BX421" s="57" t="s">
        <v>4849</v>
      </c>
    </row>
    <row r="422" spans="61:76">
      <c r="BI422" s="57">
        <v>421</v>
      </c>
      <c r="BJ422" s="57" t="s">
        <v>211</v>
      </c>
      <c r="BK422" s="57" t="s">
        <v>2905</v>
      </c>
      <c r="BL422" s="57" t="s">
        <v>4221</v>
      </c>
      <c r="BM422" s="57" t="s">
        <v>3097</v>
      </c>
      <c r="BN422" s="57" t="s">
        <v>3098</v>
      </c>
      <c r="BO422" s="57" t="s">
        <v>3095</v>
      </c>
      <c r="BP422" s="57" t="s">
        <v>3100</v>
      </c>
      <c r="BQ422" s="57" t="s">
        <v>3099</v>
      </c>
      <c r="BR422" s="57" t="s">
        <v>1318</v>
      </c>
      <c r="BS422" s="57" t="s">
        <v>4767</v>
      </c>
      <c r="BT422" s="57" t="s">
        <v>4768</v>
      </c>
      <c r="BU422" s="57" t="s">
        <v>4769</v>
      </c>
      <c r="BV422" s="57" t="s">
        <v>4974</v>
      </c>
      <c r="BX422" s="57" t="s">
        <v>4974</v>
      </c>
    </row>
    <row r="423" spans="61:76">
      <c r="BI423" s="57">
        <v>422</v>
      </c>
      <c r="BJ423" s="57" t="s">
        <v>211</v>
      </c>
      <c r="BK423" s="57" t="s">
        <v>2905</v>
      </c>
      <c r="BL423" s="57" t="s">
        <v>4221</v>
      </c>
      <c r="BM423" s="57" t="s">
        <v>3097</v>
      </c>
      <c r="BN423" s="57" t="s">
        <v>3098</v>
      </c>
      <c r="BO423" s="57" t="s">
        <v>1565</v>
      </c>
      <c r="BP423" s="57" t="s">
        <v>1569</v>
      </c>
      <c r="BQ423" s="57" t="s">
        <v>1567</v>
      </c>
      <c r="BR423" s="57" t="s">
        <v>1568</v>
      </c>
      <c r="BS423" s="57" t="s">
        <v>4767</v>
      </c>
      <c r="BT423" s="57" t="s">
        <v>4768</v>
      </c>
      <c r="BU423" s="57" t="s">
        <v>4769</v>
      </c>
      <c r="BX423" s="57" t="s">
        <v>4855</v>
      </c>
    </row>
    <row r="424" spans="61:76">
      <c r="BI424" s="57">
        <v>423</v>
      </c>
      <c r="BJ424" s="57" t="s">
        <v>211</v>
      </c>
      <c r="BK424" s="57" t="s">
        <v>3106</v>
      </c>
      <c r="BL424" s="57" t="s">
        <v>4222</v>
      </c>
      <c r="BM424" s="57" t="s">
        <v>2727</v>
      </c>
      <c r="BN424" s="57" t="s">
        <v>3107</v>
      </c>
      <c r="BO424" s="57" t="s">
        <v>3104</v>
      </c>
      <c r="BP424" s="57" t="s">
        <v>3110</v>
      </c>
      <c r="BQ424" s="57" t="s">
        <v>3108</v>
      </c>
      <c r="BR424" s="57" t="s">
        <v>3109</v>
      </c>
      <c r="BS424" s="57" t="s">
        <v>4767</v>
      </c>
      <c r="BT424" s="57" t="s">
        <v>4768</v>
      </c>
      <c r="BU424" s="57" t="s">
        <v>4769</v>
      </c>
      <c r="BX424" s="57" t="s">
        <v>4772</v>
      </c>
    </row>
    <row r="425" spans="61:76">
      <c r="BI425" s="57">
        <v>424</v>
      </c>
      <c r="BJ425" s="57" t="s">
        <v>211</v>
      </c>
      <c r="BK425" s="57" t="s">
        <v>3106</v>
      </c>
      <c r="BL425" s="57" t="s">
        <v>4222</v>
      </c>
      <c r="BM425" s="57" t="s">
        <v>3120</v>
      </c>
      <c r="BN425" s="57" t="s">
        <v>3121</v>
      </c>
      <c r="BO425" s="57" t="s">
        <v>3118</v>
      </c>
      <c r="BP425" s="57" t="s">
        <v>3123</v>
      </c>
      <c r="BQ425" s="57" t="s">
        <v>3122</v>
      </c>
      <c r="BR425" s="57" t="s">
        <v>3109</v>
      </c>
      <c r="BS425" s="57" t="s">
        <v>4767</v>
      </c>
      <c r="BT425" s="57" t="s">
        <v>4768</v>
      </c>
      <c r="BU425" s="57" t="s">
        <v>4769</v>
      </c>
      <c r="BX425" s="57" t="s">
        <v>4770</v>
      </c>
    </row>
    <row r="426" spans="61:76">
      <c r="BI426" s="57">
        <v>425</v>
      </c>
      <c r="BJ426" s="57" t="s">
        <v>211</v>
      </c>
      <c r="BK426" s="57" t="s">
        <v>3106</v>
      </c>
      <c r="BL426" s="57" t="s">
        <v>4222</v>
      </c>
      <c r="BM426" s="57" t="s">
        <v>3120</v>
      </c>
      <c r="BN426" s="57" t="s">
        <v>3121</v>
      </c>
      <c r="BO426" s="57" t="s">
        <v>3126</v>
      </c>
      <c r="BP426" s="57" t="s">
        <v>3129</v>
      </c>
      <c r="BQ426" s="57" t="s">
        <v>3128</v>
      </c>
      <c r="BR426" s="57" t="s">
        <v>3109</v>
      </c>
      <c r="BS426" s="57" t="s">
        <v>4796</v>
      </c>
      <c r="BT426" s="57" t="s">
        <v>4808</v>
      </c>
      <c r="BU426" s="57" t="s">
        <v>4809</v>
      </c>
      <c r="BX426" s="57" t="s">
        <v>4895</v>
      </c>
    </row>
    <row r="427" spans="61:76">
      <c r="BI427" s="57">
        <v>426</v>
      </c>
      <c r="BJ427" s="57" t="s">
        <v>211</v>
      </c>
      <c r="BK427" s="57" t="s">
        <v>3106</v>
      </c>
      <c r="BL427" s="57" t="s">
        <v>4222</v>
      </c>
      <c r="BM427" s="57" t="s">
        <v>3136</v>
      </c>
      <c r="BN427" s="57" t="s">
        <v>3137</v>
      </c>
      <c r="BO427" s="57" t="s">
        <v>3104</v>
      </c>
      <c r="BP427" s="57" t="s">
        <v>3110</v>
      </c>
      <c r="BQ427" s="57" t="s">
        <v>3108</v>
      </c>
      <c r="BR427" s="57" t="s">
        <v>3109</v>
      </c>
      <c r="BS427" s="57" t="s">
        <v>4767</v>
      </c>
      <c r="BT427" s="57" t="s">
        <v>4768</v>
      </c>
      <c r="BU427" s="57" t="s">
        <v>4769</v>
      </c>
      <c r="BX427" s="57" t="s">
        <v>4772</v>
      </c>
    </row>
    <row r="428" spans="61:76">
      <c r="BI428" s="57">
        <v>427</v>
      </c>
      <c r="BJ428" s="57" t="s">
        <v>211</v>
      </c>
      <c r="BK428" s="57" t="s">
        <v>3106</v>
      </c>
      <c r="BL428" s="57" t="s">
        <v>4222</v>
      </c>
      <c r="BM428" s="57" t="s">
        <v>3144</v>
      </c>
      <c r="BN428" s="57" t="s">
        <v>3145</v>
      </c>
      <c r="BO428" s="57" t="s">
        <v>3104</v>
      </c>
      <c r="BP428" s="57" t="s">
        <v>3110</v>
      </c>
      <c r="BQ428" s="57" t="s">
        <v>3108</v>
      </c>
      <c r="BR428" s="57" t="s">
        <v>3109</v>
      </c>
      <c r="BS428" s="57" t="s">
        <v>4767</v>
      </c>
      <c r="BT428" s="57" t="s">
        <v>4768</v>
      </c>
      <c r="BU428" s="57" t="s">
        <v>4769</v>
      </c>
      <c r="BX428" s="57" t="s">
        <v>4897</v>
      </c>
    </row>
    <row r="429" spans="61:76">
      <c r="BI429" s="57">
        <v>428</v>
      </c>
      <c r="BJ429" s="57" t="s">
        <v>211</v>
      </c>
      <c r="BK429" s="57" t="s">
        <v>3106</v>
      </c>
      <c r="BL429" s="57" t="s">
        <v>4222</v>
      </c>
      <c r="BM429" s="57" t="s">
        <v>3149</v>
      </c>
      <c r="BN429" s="57" t="s">
        <v>3150</v>
      </c>
      <c r="BO429" s="57" t="s">
        <v>3147</v>
      </c>
      <c r="BP429" s="57" t="s">
        <v>3152</v>
      </c>
      <c r="BQ429" s="57" t="s">
        <v>3151</v>
      </c>
      <c r="BR429" s="57" t="s">
        <v>3109</v>
      </c>
      <c r="BS429" s="57" t="s">
        <v>4767</v>
      </c>
      <c r="BT429" s="57" t="s">
        <v>4768</v>
      </c>
      <c r="BU429" s="57" t="s">
        <v>4769</v>
      </c>
      <c r="BX429" s="57" t="s">
        <v>4975</v>
      </c>
    </row>
    <row r="430" spans="61:76">
      <c r="BI430" s="57">
        <v>429</v>
      </c>
      <c r="BJ430" s="57" t="s">
        <v>211</v>
      </c>
      <c r="BK430" s="57" t="s">
        <v>3106</v>
      </c>
      <c r="BL430" s="57" t="s">
        <v>4222</v>
      </c>
      <c r="BM430" s="57" t="s">
        <v>3160</v>
      </c>
      <c r="BN430" s="57" t="s">
        <v>3161</v>
      </c>
      <c r="BO430" s="57" t="s">
        <v>3104</v>
      </c>
      <c r="BP430" s="57" t="s">
        <v>3110</v>
      </c>
      <c r="BQ430" s="57" t="s">
        <v>3108</v>
      </c>
      <c r="BR430" s="57" t="s">
        <v>3109</v>
      </c>
      <c r="BS430" s="57" t="s">
        <v>4767</v>
      </c>
      <c r="BT430" s="57" t="s">
        <v>4768</v>
      </c>
      <c r="BU430" s="57" t="s">
        <v>4769</v>
      </c>
      <c r="BX430" s="57" t="s">
        <v>4772</v>
      </c>
    </row>
    <row r="431" spans="61:76">
      <c r="BI431" s="57">
        <v>430</v>
      </c>
      <c r="BJ431" s="57" t="s">
        <v>211</v>
      </c>
      <c r="BK431" s="57" t="s">
        <v>3106</v>
      </c>
      <c r="BL431" s="57" t="s">
        <v>4222</v>
      </c>
      <c r="BM431" s="57" t="s">
        <v>3165</v>
      </c>
      <c r="BN431" s="57" t="s">
        <v>3166</v>
      </c>
      <c r="BO431" s="57" t="s">
        <v>3163</v>
      </c>
      <c r="BP431" s="57" t="s">
        <v>3168</v>
      </c>
      <c r="BQ431" s="57" t="s">
        <v>3167</v>
      </c>
      <c r="BR431" s="57" t="s">
        <v>3109</v>
      </c>
      <c r="BS431" s="57" t="s">
        <v>4767</v>
      </c>
      <c r="BT431" s="57" t="s">
        <v>4768</v>
      </c>
      <c r="BU431" s="57" t="s">
        <v>4769</v>
      </c>
      <c r="BX431" s="57" t="s">
        <v>4894</v>
      </c>
    </row>
    <row r="432" spans="61:76">
      <c r="BI432" s="57">
        <v>431</v>
      </c>
      <c r="BJ432" s="57" t="s">
        <v>211</v>
      </c>
      <c r="BK432" s="57" t="s">
        <v>3106</v>
      </c>
      <c r="BL432" s="57" t="s">
        <v>4222</v>
      </c>
      <c r="BM432" s="57" t="s">
        <v>3165</v>
      </c>
      <c r="BN432" s="57" t="s">
        <v>3166</v>
      </c>
      <c r="BO432" s="57" t="s">
        <v>3171</v>
      </c>
      <c r="BP432" s="57" t="s">
        <v>3174</v>
      </c>
      <c r="BQ432" s="57" t="s">
        <v>3173</v>
      </c>
      <c r="BR432" s="57" t="s">
        <v>3109</v>
      </c>
      <c r="BS432" s="57" t="s">
        <v>4767</v>
      </c>
      <c r="BT432" s="57" t="s">
        <v>4768</v>
      </c>
      <c r="BU432" s="57" t="s">
        <v>4769</v>
      </c>
      <c r="BX432" s="57" t="s">
        <v>4975</v>
      </c>
    </row>
    <row r="433" spans="61:76">
      <c r="BI433" s="57">
        <v>432</v>
      </c>
      <c r="BJ433" s="57" t="s">
        <v>211</v>
      </c>
      <c r="BK433" s="57" t="s">
        <v>3106</v>
      </c>
      <c r="BL433" s="57" t="s">
        <v>4222</v>
      </c>
      <c r="BM433" s="57" t="s">
        <v>3165</v>
      </c>
      <c r="BN433" s="57" t="s">
        <v>3166</v>
      </c>
      <c r="BO433" s="57" t="s">
        <v>3176</v>
      </c>
      <c r="BP433" s="57" t="s">
        <v>3179</v>
      </c>
      <c r="BQ433" s="57" t="s">
        <v>3178</v>
      </c>
      <c r="BR433" s="57" t="s">
        <v>3109</v>
      </c>
      <c r="BS433" s="57" t="s">
        <v>4767</v>
      </c>
      <c r="BT433" s="57" t="s">
        <v>4768</v>
      </c>
      <c r="BU433" s="57" t="s">
        <v>4769</v>
      </c>
      <c r="BX433" s="57" t="s">
        <v>4975</v>
      </c>
    </row>
    <row r="434" spans="61:76">
      <c r="BI434" s="57">
        <v>433</v>
      </c>
      <c r="BJ434" s="57" t="s">
        <v>211</v>
      </c>
      <c r="BK434" s="57" t="s">
        <v>3106</v>
      </c>
      <c r="BL434" s="57" t="s">
        <v>4222</v>
      </c>
      <c r="BM434" s="57" t="s">
        <v>3182</v>
      </c>
      <c r="BN434" s="57" t="s">
        <v>3183</v>
      </c>
      <c r="BO434" s="57" t="s">
        <v>3104</v>
      </c>
      <c r="BP434" s="57" t="s">
        <v>3110</v>
      </c>
      <c r="BQ434" s="57" t="s">
        <v>3108</v>
      </c>
      <c r="BR434" s="57" t="s">
        <v>3109</v>
      </c>
      <c r="BS434" s="57" t="s">
        <v>4767</v>
      </c>
      <c r="BT434" s="57" t="s">
        <v>4768</v>
      </c>
      <c r="BU434" s="57" t="s">
        <v>4769</v>
      </c>
      <c r="BX434" s="57" t="s">
        <v>4772</v>
      </c>
    </row>
    <row r="435" spans="61:76">
      <c r="BI435" s="57">
        <v>434</v>
      </c>
      <c r="BJ435" s="57" t="s">
        <v>211</v>
      </c>
      <c r="BK435" s="57" t="s">
        <v>3191</v>
      </c>
      <c r="BL435" s="57" t="s">
        <v>3192</v>
      </c>
      <c r="BM435" s="57" t="s">
        <v>3191</v>
      </c>
      <c r="BN435" s="57" t="s">
        <v>3192</v>
      </c>
      <c r="BO435" s="57" t="s">
        <v>3189</v>
      </c>
      <c r="BP435" s="57" t="s">
        <v>3194</v>
      </c>
      <c r="BQ435" s="57" t="s">
        <v>3193</v>
      </c>
      <c r="BR435" s="57" t="s">
        <v>1318</v>
      </c>
      <c r="BS435" s="57" t="s">
        <v>4796</v>
      </c>
      <c r="BT435" s="57" t="s">
        <v>4808</v>
      </c>
      <c r="BU435" s="57" t="s">
        <v>4809</v>
      </c>
      <c r="BX435" s="57" t="s">
        <v>4976</v>
      </c>
    </row>
    <row r="436" spans="61:76">
      <c r="BI436" s="57">
        <v>435</v>
      </c>
      <c r="BJ436" s="57" t="s">
        <v>211</v>
      </c>
      <c r="BK436" s="57" t="s">
        <v>3191</v>
      </c>
      <c r="BL436" s="57" t="s">
        <v>3192</v>
      </c>
      <c r="BM436" s="57" t="s">
        <v>3191</v>
      </c>
      <c r="BN436" s="57" t="s">
        <v>3192</v>
      </c>
      <c r="BO436" s="57" t="s">
        <v>3197</v>
      </c>
      <c r="BP436" s="57" t="s">
        <v>3200</v>
      </c>
      <c r="BQ436" s="57" t="s">
        <v>3199</v>
      </c>
      <c r="BR436" s="57" t="s">
        <v>1318</v>
      </c>
      <c r="BS436" s="57" t="s">
        <v>4767</v>
      </c>
      <c r="BT436" s="57" t="s">
        <v>4768</v>
      </c>
      <c r="BU436" s="57" t="s">
        <v>4769</v>
      </c>
      <c r="BX436" s="57" t="s">
        <v>4976</v>
      </c>
    </row>
    <row r="437" spans="61:76">
      <c r="BI437" s="57">
        <v>436</v>
      </c>
      <c r="BJ437" s="57" t="s">
        <v>211</v>
      </c>
      <c r="BK437" s="57" t="s">
        <v>3204</v>
      </c>
      <c r="BL437" s="57" t="s">
        <v>4239</v>
      </c>
      <c r="BM437" s="57" t="s">
        <v>3205</v>
      </c>
      <c r="BN437" s="57" t="s">
        <v>3206</v>
      </c>
      <c r="BO437" s="57" t="s">
        <v>3202</v>
      </c>
      <c r="BP437" s="57" t="s">
        <v>3208</v>
      </c>
      <c r="BQ437" s="57" t="s">
        <v>3207</v>
      </c>
      <c r="BR437" s="57" t="s">
        <v>2650</v>
      </c>
      <c r="BS437" s="57" t="s">
        <v>4767</v>
      </c>
      <c r="BT437" s="57" t="s">
        <v>4768</v>
      </c>
      <c r="BU437" s="57" t="s">
        <v>4769</v>
      </c>
      <c r="BV437" s="57" t="s">
        <v>4977</v>
      </c>
      <c r="BX437" s="57" t="s">
        <v>4977</v>
      </c>
    </row>
    <row r="438" spans="61:76">
      <c r="BI438" s="57">
        <v>437</v>
      </c>
      <c r="BJ438" s="57" t="s">
        <v>211</v>
      </c>
      <c r="BK438" s="57" t="s">
        <v>3204</v>
      </c>
      <c r="BL438" s="57" t="s">
        <v>4239</v>
      </c>
      <c r="BM438" s="57" t="s">
        <v>3213</v>
      </c>
      <c r="BN438" s="57" t="s">
        <v>3214</v>
      </c>
      <c r="BO438" s="57" t="s">
        <v>3211</v>
      </c>
      <c r="BP438" s="57" t="s">
        <v>3216</v>
      </c>
      <c r="BQ438" s="57" t="s">
        <v>3215</v>
      </c>
      <c r="BR438" s="57" t="s">
        <v>2650</v>
      </c>
      <c r="BS438" s="57" t="s">
        <v>4767</v>
      </c>
      <c r="BT438" s="57" t="s">
        <v>4768</v>
      </c>
      <c r="BU438" s="57" t="s">
        <v>4769</v>
      </c>
      <c r="BV438" s="57" t="s">
        <v>4978</v>
      </c>
      <c r="BX438" s="57" t="s">
        <v>4978</v>
      </c>
    </row>
    <row r="439" spans="61:76">
      <c r="BI439" s="57">
        <v>438</v>
      </c>
      <c r="BJ439" s="57" t="s">
        <v>211</v>
      </c>
      <c r="BK439" s="57" t="s">
        <v>3204</v>
      </c>
      <c r="BL439" s="57" t="s">
        <v>4239</v>
      </c>
      <c r="BM439" s="57" t="s">
        <v>3232</v>
      </c>
      <c r="BN439" s="57" t="s">
        <v>3233</v>
      </c>
      <c r="BO439" s="57" t="s">
        <v>3219</v>
      </c>
      <c r="BP439" s="57" t="s">
        <v>3224</v>
      </c>
      <c r="BQ439" s="57" t="s">
        <v>3223</v>
      </c>
      <c r="BR439" s="57" t="s">
        <v>2650</v>
      </c>
      <c r="BS439" s="57" t="s">
        <v>4767</v>
      </c>
      <c r="BT439" s="57" t="s">
        <v>4768</v>
      </c>
      <c r="BU439" s="57" t="s">
        <v>4769</v>
      </c>
      <c r="BV439" s="57" t="s">
        <v>4979</v>
      </c>
      <c r="BX439" s="57" t="s">
        <v>4979</v>
      </c>
    </row>
    <row r="440" spans="61:76">
      <c r="BI440" s="57">
        <v>439</v>
      </c>
      <c r="BJ440" s="57" t="s">
        <v>211</v>
      </c>
      <c r="BK440" s="57" t="s">
        <v>3204</v>
      </c>
      <c r="BL440" s="57" t="s">
        <v>4239</v>
      </c>
      <c r="BM440" s="57" t="s">
        <v>3232</v>
      </c>
      <c r="BN440" s="57" t="s">
        <v>3233</v>
      </c>
      <c r="BO440" s="57" t="s">
        <v>2644</v>
      </c>
      <c r="BP440" s="57" t="s">
        <v>2651</v>
      </c>
      <c r="BQ440" s="57" t="s">
        <v>2649</v>
      </c>
      <c r="BR440" s="57" t="s">
        <v>2650</v>
      </c>
      <c r="BS440" s="57" t="s">
        <v>4767</v>
      </c>
      <c r="BT440" s="57" t="s">
        <v>4768</v>
      </c>
      <c r="BU440" s="57" t="s">
        <v>4769</v>
      </c>
      <c r="BV440" s="57" t="s">
        <v>4840</v>
      </c>
      <c r="BX440" s="57" t="s">
        <v>4937</v>
      </c>
    </row>
    <row r="441" spans="61:76">
      <c r="BI441" s="57">
        <v>440</v>
      </c>
      <c r="BJ441" s="57" t="s">
        <v>211</v>
      </c>
      <c r="BK441" s="57" t="s">
        <v>3246</v>
      </c>
      <c r="BL441" s="57" t="s">
        <v>4249</v>
      </c>
      <c r="BM441" s="57" t="s">
        <v>3247</v>
      </c>
      <c r="BN441" s="57" t="s">
        <v>3248</v>
      </c>
      <c r="BO441" s="57" t="s">
        <v>3244</v>
      </c>
      <c r="BP441" s="57" t="s">
        <v>3251</v>
      </c>
      <c r="BQ441" s="57" t="s">
        <v>3249</v>
      </c>
      <c r="BR441" s="57" t="s">
        <v>3250</v>
      </c>
      <c r="BS441" s="57" t="s">
        <v>4767</v>
      </c>
      <c r="BT441" s="57" t="s">
        <v>4768</v>
      </c>
      <c r="BU441" s="57" t="s">
        <v>4769</v>
      </c>
      <c r="BX441" s="57" t="s">
        <v>4770</v>
      </c>
    </row>
    <row r="442" spans="61:76">
      <c r="BI442" s="57">
        <v>441</v>
      </c>
      <c r="BJ442" s="57" t="s">
        <v>211</v>
      </c>
      <c r="BK442" s="57" t="s">
        <v>3246</v>
      </c>
      <c r="BL442" s="57" t="s">
        <v>4249</v>
      </c>
      <c r="BM442" s="57" t="s">
        <v>3257</v>
      </c>
      <c r="BN442" s="57" t="s">
        <v>3258</v>
      </c>
      <c r="BO442" s="57" t="s">
        <v>3255</v>
      </c>
      <c r="BP442" s="57" t="s">
        <v>3260</v>
      </c>
      <c r="BQ442" s="57" t="s">
        <v>3259</v>
      </c>
      <c r="BR442" s="57" t="s">
        <v>3250</v>
      </c>
      <c r="BS442" s="57" t="s">
        <v>4767</v>
      </c>
      <c r="BT442" s="57" t="s">
        <v>4768</v>
      </c>
      <c r="BU442" s="57" t="s">
        <v>4769</v>
      </c>
      <c r="BX442" s="57" t="s">
        <v>4782</v>
      </c>
    </row>
    <row r="443" spans="61:76">
      <c r="BI443" s="57">
        <v>442</v>
      </c>
      <c r="BJ443" s="57" t="s">
        <v>211</v>
      </c>
      <c r="BK443" s="57" t="s">
        <v>3246</v>
      </c>
      <c r="BL443" s="57" t="s">
        <v>4249</v>
      </c>
      <c r="BM443" s="57" t="s">
        <v>3257</v>
      </c>
      <c r="BN443" s="57" t="s">
        <v>3258</v>
      </c>
      <c r="BO443" s="57" t="s">
        <v>3263</v>
      </c>
      <c r="BP443" s="57" t="s">
        <v>3266</v>
      </c>
      <c r="BQ443" s="57" t="s">
        <v>3265</v>
      </c>
      <c r="BR443" s="57" t="s">
        <v>3250</v>
      </c>
      <c r="BS443" s="57" t="s">
        <v>4767</v>
      </c>
      <c r="BT443" s="57" t="s">
        <v>4768</v>
      </c>
      <c r="BU443" s="57" t="s">
        <v>4769</v>
      </c>
      <c r="BX443" s="57" t="s">
        <v>4980</v>
      </c>
    </row>
    <row r="444" spans="61:76">
      <c r="BI444" s="57">
        <v>443</v>
      </c>
      <c r="BJ444" s="57" t="s">
        <v>211</v>
      </c>
      <c r="BK444" s="57" t="s">
        <v>3246</v>
      </c>
      <c r="BL444" s="57" t="s">
        <v>4249</v>
      </c>
      <c r="BM444" s="57" t="s">
        <v>3270</v>
      </c>
      <c r="BN444" s="57" t="s">
        <v>3271</v>
      </c>
      <c r="BO444" s="57" t="s">
        <v>3268</v>
      </c>
      <c r="BP444" s="57" t="s">
        <v>3273</v>
      </c>
      <c r="BQ444" s="57" t="s">
        <v>3272</v>
      </c>
      <c r="BR444" s="57" t="s">
        <v>3250</v>
      </c>
      <c r="BS444" s="57" t="s">
        <v>4767</v>
      </c>
      <c r="BT444" s="57" t="s">
        <v>4768</v>
      </c>
      <c r="BU444" s="57" t="s">
        <v>4769</v>
      </c>
      <c r="BX444" s="57" t="s">
        <v>4770</v>
      </c>
    </row>
    <row r="445" spans="61:76">
      <c r="BI445" s="57">
        <v>444</v>
      </c>
      <c r="BJ445" s="57" t="s">
        <v>211</v>
      </c>
      <c r="BK445" s="57" t="s">
        <v>3246</v>
      </c>
      <c r="BL445" s="57" t="s">
        <v>4249</v>
      </c>
      <c r="BM445" s="57" t="s">
        <v>3270</v>
      </c>
      <c r="BN445" s="57" t="s">
        <v>3271</v>
      </c>
      <c r="BO445" s="57" t="s">
        <v>3263</v>
      </c>
      <c r="BP445" s="57" t="s">
        <v>3266</v>
      </c>
      <c r="BQ445" s="57" t="s">
        <v>3265</v>
      </c>
      <c r="BR445" s="57" t="s">
        <v>3250</v>
      </c>
      <c r="BS445" s="57" t="s">
        <v>4767</v>
      </c>
      <c r="BT445" s="57" t="s">
        <v>4768</v>
      </c>
      <c r="BU445" s="57" t="s">
        <v>4769</v>
      </c>
      <c r="BX445" s="57" t="s">
        <v>4980</v>
      </c>
    </row>
    <row r="446" spans="61:76">
      <c r="BI446" s="57">
        <v>445</v>
      </c>
      <c r="BJ446" s="57" t="s">
        <v>211</v>
      </c>
      <c r="BK446" s="57" t="s">
        <v>3246</v>
      </c>
      <c r="BL446" s="57" t="s">
        <v>4249</v>
      </c>
      <c r="BM446" s="57" t="s">
        <v>3279</v>
      </c>
      <c r="BN446" s="57" t="s">
        <v>3280</v>
      </c>
      <c r="BO446" s="57" t="s">
        <v>3277</v>
      </c>
      <c r="BP446" s="57" t="s">
        <v>3282</v>
      </c>
      <c r="BQ446" s="57" t="s">
        <v>3281</v>
      </c>
      <c r="BR446" s="57" t="s">
        <v>3250</v>
      </c>
      <c r="BS446" s="57" t="s">
        <v>4767</v>
      </c>
      <c r="BT446" s="57" t="s">
        <v>4768</v>
      </c>
      <c r="BU446" s="57" t="s">
        <v>4769</v>
      </c>
      <c r="BX446" s="57" t="s">
        <v>4825</v>
      </c>
    </row>
    <row r="447" spans="61:76">
      <c r="BI447" s="57">
        <v>446</v>
      </c>
      <c r="BJ447" s="57" t="s">
        <v>211</v>
      </c>
      <c r="BK447" s="57" t="s">
        <v>3246</v>
      </c>
      <c r="BL447" s="57" t="s">
        <v>4249</v>
      </c>
      <c r="BM447" s="57" t="s">
        <v>3287</v>
      </c>
      <c r="BN447" s="57" t="s">
        <v>3288</v>
      </c>
      <c r="BO447" s="57" t="s">
        <v>3285</v>
      </c>
      <c r="BP447" s="57" t="s">
        <v>3290</v>
      </c>
      <c r="BQ447" s="57" t="s">
        <v>3289</v>
      </c>
      <c r="BR447" s="57" t="s">
        <v>3250</v>
      </c>
      <c r="BS447" s="57" t="s">
        <v>4767</v>
      </c>
      <c r="BT447" s="57" t="s">
        <v>4768</v>
      </c>
      <c r="BU447" s="57" t="s">
        <v>4769</v>
      </c>
      <c r="BX447" s="57" t="s">
        <v>4782</v>
      </c>
    </row>
    <row r="448" spans="61:76">
      <c r="BI448" s="57">
        <v>447</v>
      </c>
      <c r="BJ448" s="57" t="s">
        <v>211</v>
      </c>
      <c r="BK448" s="57" t="s">
        <v>3246</v>
      </c>
      <c r="BL448" s="57" t="s">
        <v>4249</v>
      </c>
      <c r="BM448" s="57" t="s">
        <v>3295</v>
      </c>
      <c r="BN448" s="57" t="s">
        <v>3296</v>
      </c>
      <c r="BO448" s="57" t="s">
        <v>3293</v>
      </c>
      <c r="BP448" s="57" t="s">
        <v>3298</v>
      </c>
      <c r="BQ448" s="57" t="s">
        <v>3297</v>
      </c>
      <c r="BR448" s="57" t="s">
        <v>3250</v>
      </c>
      <c r="BS448" s="57" t="s">
        <v>4767</v>
      </c>
      <c r="BT448" s="57" t="s">
        <v>4768</v>
      </c>
      <c r="BU448" s="57" t="s">
        <v>4769</v>
      </c>
      <c r="BV448" s="57" t="s">
        <v>4981</v>
      </c>
      <c r="BX448" s="57" t="s">
        <v>4981</v>
      </c>
    </row>
    <row r="449" spans="61:76">
      <c r="BI449" s="57">
        <v>448</v>
      </c>
      <c r="BJ449" s="57" t="s">
        <v>211</v>
      </c>
      <c r="BK449" s="57" t="s">
        <v>3246</v>
      </c>
      <c r="BL449" s="57" t="s">
        <v>4249</v>
      </c>
      <c r="BM449" s="57" t="s">
        <v>3303</v>
      </c>
      <c r="BN449" s="57" t="s">
        <v>3304</v>
      </c>
      <c r="BO449" s="57" t="s">
        <v>3301</v>
      </c>
      <c r="BP449" s="57" t="s">
        <v>3306</v>
      </c>
      <c r="BQ449" s="57" t="s">
        <v>3305</v>
      </c>
      <c r="BR449" s="57" t="s">
        <v>3250</v>
      </c>
      <c r="BS449" s="57" t="s">
        <v>4767</v>
      </c>
      <c r="BT449" s="57" t="s">
        <v>4768</v>
      </c>
      <c r="BU449" s="57" t="s">
        <v>4769</v>
      </c>
      <c r="BX449" s="57" t="s">
        <v>4770</v>
      </c>
    </row>
    <row r="450" spans="61:76">
      <c r="BI450" s="57">
        <v>449</v>
      </c>
      <c r="BJ450" s="57" t="s">
        <v>211</v>
      </c>
      <c r="BK450" s="57" t="s">
        <v>3246</v>
      </c>
      <c r="BL450" s="57" t="s">
        <v>4249</v>
      </c>
      <c r="BM450" s="57" t="s">
        <v>3311</v>
      </c>
      <c r="BN450" s="57" t="s">
        <v>3312</v>
      </c>
      <c r="BO450" s="57" t="s">
        <v>3309</v>
      </c>
      <c r="BP450" s="57" t="s">
        <v>3314</v>
      </c>
      <c r="BQ450" s="57" t="s">
        <v>3313</v>
      </c>
      <c r="BR450" s="57" t="s">
        <v>3250</v>
      </c>
      <c r="BS450" s="57" t="s">
        <v>4767</v>
      </c>
      <c r="BT450" s="57" t="s">
        <v>4768</v>
      </c>
      <c r="BU450" s="57" t="s">
        <v>4769</v>
      </c>
      <c r="BX450" s="57" t="s">
        <v>4770</v>
      </c>
    </row>
    <row r="451" spans="61:76">
      <c r="BI451" s="57">
        <v>450</v>
      </c>
      <c r="BJ451" s="57" t="s">
        <v>211</v>
      </c>
      <c r="BK451" s="57" t="s">
        <v>3246</v>
      </c>
      <c r="BL451" s="57" t="s">
        <v>4249</v>
      </c>
      <c r="BM451" s="57" t="s">
        <v>3318</v>
      </c>
      <c r="BN451" s="57" t="s">
        <v>3319</v>
      </c>
      <c r="BO451" s="57" t="s">
        <v>3263</v>
      </c>
      <c r="BP451" s="57" t="s">
        <v>3266</v>
      </c>
      <c r="BQ451" s="57" t="s">
        <v>3265</v>
      </c>
      <c r="BR451" s="57" t="s">
        <v>3250</v>
      </c>
      <c r="BS451" s="57" t="s">
        <v>4767</v>
      </c>
      <c r="BT451" s="57" t="s">
        <v>4768</v>
      </c>
      <c r="BU451" s="57" t="s">
        <v>4769</v>
      </c>
      <c r="BX451" s="57" t="s">
        <v>4982</v>
      </c>
    </row>
    <row r="452" spans="61:76">
      <c r="BI452" s="57">
        <v>451</v>
      </c>
      <c r="BJ452" s="57" t="s">
        <v>211</v>
      </c>
      <c r="BK452" s="57" t="s">
        <v>3246</v>
      </c>
      <c r="BL452" s="57" t="s">
        <v>4249</v>
      </c>
      <c r="BM452" s="57" t="s">
        <v>3323</v>
      </c>
      <c r="BN452" s="57" t="s">
        <v>3324</v>
      </c>
      <c r="BO452" s="57" t="s">
        <v>3321</v>
      </c>
      <c r="BP452" s="57" t="s">
        <v>3326</v>
      </c>
      <c r="BQ452" s="57" t="s">
        <v>3325</v>
      </c>
      <c r="BR452" s="57" t="s">
        <v>3250</v>
      </c>
      <c r="BS452" s="57" t="s">
        <v>4767</v>
      </c>
      <c r="BT452" s="57" t="s">
        <v>4768</v>
      </c>
      <c r="BU452" s="57" t="s">
        <v>4769</v>
      </c>
      <c r="BX452" s="57" t="s">
        <v>4770</v>
      </c>
    </row>
    <row r="453" spans="61:76">
      <c r="BI453" s="57">
        <v>452</v>
      </c>
      <c r="BJ453" s="57" t="s">
        <v>211</v>
      </c>
      <c r="BK453" s="57" t="s">
        <v>3246</v>
      </c>
      <c r="BL453" s="57" t="s">
        <v>4249</v>
      </c>
      <c r="BM453" s="57" t="s">
        <v>3331</v>
      </c>
      <c r="BN453" s="57" t="s">
        <v>3332</v>
      </c>
      <c r="BO453" s="57" t="s">
        <v>3329</v>
      </c>
      <c r="BP453" s="57" t="s">
        <v>3334</v>
      </c>
      <c r="BQ453" s="57" t="s">
        <v>3333</v>
      </c>
      <c r="BR453" s="57" t="s">
        <v>3250</v>
      </c>
      <c r="BS453" s="57" t="s">
        <v>4767</v>
      </c>
      <c r="BT453" s="57" t="s">
        <v>4768</v>
      </c>
      <c r="BU453" s="57" t="s">
        <v>4769</v>
      </c>
      <c r="BV453" s="57" t="s">
        <v>4983</v>
      </c>
      <c r="BX453" s="57" t="s">
        <v>4983</v>
      </c>
    </row>
    <row r="454" spans="61:76">
      <c r="BI454" s="57">
        <v>453</v>
      </c>
      <c r="BJ454" s="57" t="s">
        <v>211</v>
      </c>
      <c r="BK454" s="57" t="s">
        <v>3246</v>
      </c>
      <c r="BL454" s="57" t="s">
        <v>4249</v>
      </c>
      <c r="BM454" s="57" t="s">
        <v>3339</v>
      </c>
      <c r="BN454" s="57" t="s">
        <v>3340</v>
      </c>
      <c r="BO454" s="57" t="s">
        <v>3337</v>
      </c>
      <c r="BP454" s="57" t="s">
        <v>3342</v>
      </c>
      <c r="BQ454" s="57" t="s">
        <v>3341</v>
      </c>
      <c r="BR454" s="57" t="s">
        <v>3250</v>
      </c>
      <c r="BS454" s="57" t="s">
        <v>4767</v>
      </c>
      <c r="BT454" s="57" t="s">
        <v>4768</v>
      </c>
      <c r="BU454" s="57" t="s">
        <v>4769</v>
      </c>
      <c r="BX454" s="57" t="s">
        <v>4948</v>
      </c>
    </row>
    <row r="455" spans="61:76">
      <c r="BI455" s="57">
        <v>454</v>
      </c>
      <c r="BJ455" s="57" t="s">
        <v>211</v>
      </c>
      <c r="BK455" s="57" t="s">
        <v>3246</v>
      </c>
      <c r="BL455" s="57" t="s">
        <v>4249</v>
      </c>
      <c r="BM455" s="57" t="s">
        <v>3347</v>
      </c>
      <c r="BN455" s="57" t="s">
        <v>3348</v>
      </c>
      <c r="BO455" s="57" t="s">
        <v>3345</v>
      </c>
      <c r="BP455" s="57" t="s">
        <v>3350</v>
      </c>
      <c r="BQ455" s="57" t="s">
        <v>3349</v>
      </c>
      <c r="BR455" s="57" t="s">
        <v>3250</v>
      </c>
      <c r="BS455" s="57" t="s">
        <v>4767</v>
      </c>
      <c r="BT455" s="57" t="s">
        <v>4768</v>
      </c>
      <c r="BU455" s="57" t="s">
        <v>4769</v>
      </c>
      <c r="BX455" s="57" t="s">
        <v>4770</v>
      </c>
    </row>
    <row r="456" spans="61:76">
      <c r="BI456" s="57">
        <v>455</v>
      </c>
      <c r="BJ456" s="57" t="s">
        <v>211</v>
      </c>
      <c r="BK456" s="57" t="s">
        <v>3246</v>
      </c>
      <c r="BL456" s="57" t="s">
        <v>4249</v>
      </c>
      <c r="BM456" s="57" t="s">
        <v>3355</v>
      </c>
      <c r="BN456" s="57" t="s">
        <v>3356</v>
      </c>
      <c r="BO456" s="57" t="s">
        <v>3353</v>
      </c>
      <c r="BP456" s="57" t="s">
        <v>3358</v>
      </c>
      <c r="BQ456" s="57" t="s">
        <v>3357</v>
      </c>
      <c r="BR456" s="57" t="s">
        <v>3250</v>
      </c>
      <c r="BS456" s="57" t="s">
        <v>4767</v>
      </c>
      <c r="BT456" s="57" t="s">
        <v>4768</v>
      </c>
      <c r="BU456" s="57" t="s">
        <v>4769</v>
      </c>
      <c r="BX456" s="57" t="s">
        <v>4770</v>
      </c>
    </row>
    <row r="457" spans="61:76">
      <c r="BI457" s="57">
        <v>456</v>
      </c>
      <c r="BJ457" s="57" t="s">
        <v>211</v>
      </c>
      <c r="BK457" s="57" t="s">
        <v>3362</v>
      </c>
      <c r="BL457" s="57" t="s">
        <v>4252</v>
      </c>
      <c r="BM457" s="57" t="s">
        <v>3363</v>
      </c>
      <c r="BN457" s="57" t="s">
        <v>3364</v>
      </c>
      <c r="BO457" s="57" t="s">
        <v>780</v>
      </c>
      <c r="BP457" s="57" t="s">
        <v>787</v>
      </c>
      <c r="BQ457" s="57" t="s">
        <v>785</v>
      </c>
      <c r="BR457" s="57" t="s">
        <v>786</v>
      </c>
      <c r="BS457" s="57" t="s">
        <v>4767</v>
      </c>
      <c r="BT457" s="57" t="s">
        <v>4768</v>
      </c>
      <c r="BU457" s="57" t="s">
        <v>4769</v>
      </c>
      <c r="BX457" s="57" t="s">
        <v>4885</v>
      </c>
    </row>
    <row r="458" spans="61:76">
      <c r="BI458" s="57">
        <v>457</v>
      </c>
      <c r="BJ458" s="57" t="s">
        <v>211</v>
      </c>
      <c r="BK458" s="57" t="s">
        <v>3362</v>
      </c>
      <c r="BL458" s="57" t="s">
        <v>4252</v>
      </c>
      <c r="BM458" s="57" t="s">
        <v>3363</v>
      </c>
      <c r="BN458" s="57" t="s">
        <v>3364</v>
      </c>
      <c r="BO458" s="57" t="s">
        <v>3367</v>
      </c>
      <c r="BP458" s="57" t="s">
        <v>3371</v>
      </c>
      <c r="BQ458" s="57" t="s">
        <v>3369</v>
      </c>
      <c r="BR458" s="57" t="s">
        <v>3370</v>
      </c>
      <c r="BS458" s="57" t="s">
        <v>4767</v>
      </c>
      <c r="BT458" s="57" t="s">
        <v>4768</v>
      </c>
      <c r="BU458" s="57" t="s">
        <v>4769</v>
      </c>
      <c r="BX458" s="57" t="s">
        <v>4806</v>
      </c>
    </row>
    <row r="459" spans="61:76">
      <c r="BI459" s="57">
        <v>458</v>
      </c>
      <c r="BJ459" s="57" t="s">
        <v>211</v>
      </c>
      <c r="BK459" s="57" t="s">
        <v>3362</v>
      </c>
      <c r="BL459" s="57" t="s">
        <v>4252</v>
      </c>
      <c r="BM459" s="57" t="s">
        <v>3375</v>
      </c>
      <c r="BN459" s="57" t="s">
        <v>3376</v>
      </c>
      <c r="BO459" s="57" t="s">
        <v>3367</v>
      </c>
      <c r="BP459" s="57" t="s">
        <v>3371</v>
      </c>
      <c r="BQ459" s="57" t="s">
        <v>3369</v>
      </c>
      <c r="BR459" s="57" t="s">
        <v>3370</v>
      </c>
      <c r="BS459" s="57" t="s">
        <v>4767</v>
      </c>
      <c r="BT459" s="57" t="s">
        <v>4768</v>
      </c>
      <c r="BU459" s="57" t="s">
        <v>4769</v>
      </c>
      <c r="BX459" s="57" t="s">
        <v>4772</v>
      </c>
    </row>
    <row r="460" spans="61:76">
      <c r="BI460" s="57">
        <v>459</v>
      </c>
      <c r="BJ460" s="57" t="s">
        <v>211</v>
      </c>
      <c r="BK460" s="57" t="s">
        <v>3362</v>
      </c>
      <c r="BL460" s="57" t="s">
        <v>4252</v>
      </c>
      <c r="BM460" s="57" t="s">
        <v>3380</v>
      </c>
      <c r="BN460" s="57" t="s">
        <v>3381</v>
      </c>
      <c r="BO460" s="57" t="s">
        <v>3378</v>
      </c>
      <c r="BP460" s="57" t="s">
        <v>3383</v>
      </c>
      <c r="BQ460" s="57" t="s">
        <v>3382</v>
      </c>
      <c r="BR460" s="57" t="s">
        <v>3370</v>
      </c>
      <c r="BS460" s="57" t="s">
        <v>4767</v>
      </c>
      <c r="BT460" s="57" t="s">
        <v>4768</v>
      </c>
      <c r="BU460" s="57" t="s">
        <v>4769</v>
      </c>
      <c r="BV460" s="57" t="s">
        <v>4984</v>
      </c>
      <c r="BX460" s="57" t="s">
        <v>4772</v>
      </c>
    </row>
    <row r="461" spans="61:76">
      <c r="BI461" s="57">
        <v>460</v>
      </c>
      <c r="BJ461" s="57" t="s">
        <v>211</v>
      </c>
      <c r="BK461" s="57" t="s">
        <v>3362</v>
      </c>
      <c r="BL461" s="57" t="s">
        <v>4252</v>
      </c>
      <c r="BM461" s="57" t="s">
        <v>3388</v>
      </c>
      <c r="BN461" s="57" t="s">
        <v>3389</v>
      </c>
      <c r="BO461" s="57" t="s">
        <v>3386</v>
      </c>
      <c r="BP461" s="57" t="s">
        <v>3391</v>
      </c>
      <c r="BQ461" s="57" t="s">
        <v>3390</v>
      </c>
      <c r="BR461" s="57" t="s">
        <v>3370</v>
      </c>
      <c r="BS461" s="57" t="s">
        <v>4767</v>
      </c>
      <c r="BT461" s="57" t="s">
        <v>4768</v>
      </c>
      <c r="BU461" s="57" t="s">
        <v>4769</v>
      </c>
      <c r="BV461" s="57" t="s">
        <v>4985</v>
      </c>
      <c r="BX461" s="57" t="s">
        <v>4772</v>
      </c>
    </row>
    <row r="462" spans="61:76">
      <c r="BI462" s="57">
        <v>461</v>
      </c>
      <c r="BJ462" s="57" t="s">
        <v>211</v>
      </c>
      <c r="BK462" s="57" t="s">
        <v>3362</v>
      </c>
      <c r="BL462" s="57" t="s">
        <v>4252</v>
      </c>
      <c r="BM462" s="57" t="s">
        <v>3396</v>
      </c>
      <c r="BN462" s="57" t="s">
        <v>3397</v>
      </c>
      <c r="BO462" s="57" t="s">
        <v>3394</v>
      </c>
      <c r="BP462" s="57" t="s">
        <v>3399</v>
      </c>
      <c r="BQ462" s="57" t="s">
        <v>3398</v>
      </c>
      <c r="BR462" s="57" t="s">
        <v>3370</v>
      </c>
      <c r="BS462" s="57" t="s">
        <v>4767</v>
      </c>
      <c r="BT462" s="57" t="s">
        <v>4768</v>
      </c>
      <c r="BU462" s="57" t="s">
        <v>4769</v>
      </c>
      <c r="BV462" s="57" t="s">
        <v>4986</v>
      </c>
      <c r="BX462" s="57" t="s">
        <v>4772</v>
      </c>
    </row>
    <row r="463" spans="61:76">
      <c r="BI463" s="57">
        <v>462</v>
      </c>
      <c r="BJ463" s="57" t="s">
        <v>211</v>
      </c>
      <c r="BK463" s="57" t="s">
        <v>3362</v>
      </c>
      <c r="BL463" s="57" t="s">
        <v>4252</v>
      </c>
      <c r="BM463" s="57" t="s">
        <v>3403</v>
      </c>
      <c r="BN463" s="57" t="s">
        <v>3404</v>
      </c>
      <c r="BO463" s="57" t="s">
        <v>3367</v>
      </c>
      <c r="BP463" s="57" t="s">
        <v>3371</v>
      </c>
      <c r="BQ463" s="57" t="s">
        <v>3369</v>
      </c>
      <c r="BR463" s="57" t="s">
        <v>3370</v>
      </c>
      <c r="BS463" s="57" t="s">
        <v>4767</v>
      </c>
      <c r="BT463" s="57" t="s">
        <v>4768</v>
      </c>
      <c r="BU463" s="57" t="s">
        <v>4769</v>
      </c>
      <c r="BX463" s="57" t="s">
        <v>4772</v>
      </c>
    </row>
    <row r="464" spans="61:76">
      <c r="BI464" s="57">
        <v>463</v>
      </c>
      <c r="BJ464" s="57" t="s">
        <v>211</v>
      </c>
      <c r="BK464" s="57" t="s">
        <v>3362</v>
      </c>
      <c r="BL464" s="57" t="s">
        <v>4252</v>
      </c>
      <c r="BM464" s="57" t="s">
        <v>827</v>
      </c>
      <c r="BN464" s="57" t="s">
        <v>3408</v>
      </c>
      <c r="BO464" s="57" t="s">
        <v>3406</v>
      </c>
      <c r="BP464" s="57" t="s">
        <v>3410</v>
      </c>
      <c r="BQ464" s="57" t="s">
        <v>3409</v>
      </c>
      <c r="BR464" s="57" t="s">
        <v>3370</v>
      </c>
      <c r="BS464" s="57" t="s">
        <v>4767</v>
      </c>
      <c r="BT464" s="57" t="s">
        <v>4768</v>
      </c>
      <c r="BU464" s="57" t="s">
        <v>4769</v>
      </c>
      <c r="BV464" s="57" t="s">
        <v>4987</v>
      </c>
      <c r="BX464" s="57" t="s">
        <v>4772</v>
      </c>
    </row>
    <row r="465" spans="61:76">
      <c r="BI465" s="57">
        <v>464</v>
      </c>
      <c r="BJ465" s="57" t="s">
        <v>211</v>
      </c>
      <c r="BK465" s="57" t="s">
        <v>3362</v>
      </c>
      <c r="BL465" s="57" t="s">
        <v>4252</v>
      </c>
      <c r="BM465" s="57" t="s">
        <v>3414</v>
      </c>
      <c r="BN465" s="57" t="s">
        <v>3415</v>
      </c>
      <c r="BO465" s="57" t="s">
        <v>3378</v>
      </c>
      <c r="BP465" s="57" t="s">
        <v>3383</v>
      </c>
      <c r="BQ465" s="57" t="s">
        <v>3382</v>
      </c>
      <c r="BR465" s="57" t="s">
        <v>3370</v>
      </c>
      <c r="BS465" s="57" t="s">
        <v>4767</v>
      </c>
      <c r="BT465" s="57" t="s">
        <v>4768</v>
      </c>
      <c r="BU465" s="57" t="s">
        <v>4769</v>
      </c>
      <c r="BV465" s="57" t="s">
        <v>4984</v>
      </c>
      <c r="BX465" s="57" t="s">
        <v>4984</v>
      </c>
    </row>
    <row r="466" spans="61:76">
      <c r="BI466" s="57">
        <v>465</v>
      </c>
      <c r="BJ466" s="57" t="s">
        <v>211</v>
      </c>
      <c r="BK466" s="57" t="s">
        <v>3362</v>
      </c>
      <c r="BL466" s="57" t="s">
        <v>4252</v>
      </c>
      <c r="BM466" s="57" t="s">
        <v>3418</v>
      </c>
      <c r="BN466" s="57" t="s">
        <v>3419</v>
      </c>
      <c r="BO466" s="57" t="s">
        <v>3394</v>
      </c>
      <c r="BP466" s="57" t="s">
        <v>3399</v>
      </c>
      <c r="BQ466" s="57" t="s">
        <v>3398</v>
      </c>
      <c r="BR466" s="57" t="s">
        <v>3370</v>
      </c>
      <c r="BS466" s="57" t="s">
        <v>4767</v>
      </c>
      <c r="BT466" s="57" t="s">
        <v>4768</v>
      </c>
      <c r="BU466" s="57" t="s">
        <v>4769</v>
      </c>
      <c r="BV466" s="57" t="s">
        <v>4986</v>
      </c>
      <c r="BX466" s="57" t="s">
        <v>4986</v>
      </c>
    </row>
    <row r="467" spans="61:76">
      <c r="BI467" s="57">
        <v>466</v>
      </c>
      <c r="BJ467" s="57" t="s">
        <v>211</v>
      </c>
      <c r="BK467" s="57" t="s">
        <v>3362</v>
      </c>
      <c r="BL467" s="57" t="s">
        <v>4252</v>
      </c>
      <c r="BM467" s="57" t="s">
        <v>3140</v>
      </c>
      <c r="BN467" s="57" t="s">
        <v>3422</v>
      </c>
      <c r="BO467" s="57" t="s">
        <v>3394</v>
      </c>
      <c r="BP467" s="57" t="s">
        <v>3399</v>
      </c>
      <c r="BQ467" s="57" t="s">
        <v>3398</v>
      </c>
      <c r="BR467" s="57" t="s">
        <v>3370</v>
      </c>
      <c r="BS467" s="57" t="s">
        <v>4767</v>
      </c>
      <c r="BT467" s="57" t="s">
        <v>4768</v>
      </c>
      <c r="BU467" s="57" t="s">
        <v>4769</v>
      </c>
      <c r="BV467" s="57" t="s">
        <v>4986</v>
      </c>
      <c r="BX467" s="57" t="s">
        <v>4986</v>
      </c>
    </row>
    <row r="468" spans="61:76">
      <c r="BI468" s="57">
        <v>467</v>
      </c>
      <c r="BJ468" s="57" t="s">
        <v>211</v>
      </c>
      <c r="BK468" s="57" t="s">
        <v>3362</v>
      </c>
      <c r="BL468" s="57" t="s">
        <v>4252</v>
      </c>
      <c r="BM468" s="57" t="s">
        <v>3426</v>
      </c>
      <c r="BN468" s="57" t="s">
        <v>3427</v>
      </c>
      <c r="BO468" s="57" t="s">
        <v>3424</v>
      </c>
      <c r="BP468" s="57" t="s">
        <v>3429</v>
      </c>
      <c r="BQ468" s="57" t="s">
        <v>3428</v>
      </c>
      <c r="BR468" s="57" t="s">
        <v>3370</v>
      </c>
      <c r="BS468" s="57" t="s">
        <v>4767</v>
      </c>
      <c r="BT468" s="57" t="s">
        <v>4768</v>
      </c>
      <c r="BU468" s="57" t="s">
        <v>4769</v>
      </c>
      <c r="BX468" s="57" t="s">
        <v>4975</v>
      </c>
    </row>
    <row r="469" spans="61:76">
      <c r="BI469" s="57">
        <v>468</v>
      </c>
      <c r="BJ469" s="57" t="s">
        <v>211</v>
      </c>
      <c r="BK469" s="57" t="s">
        <v>3362</v>
      </c>
      <c r="BL469" s="57" t="s">
        <v>4252</v>
      </c>
      <c r="BM469" s="57" t="s">
        <v>3426</v>
      </c>
      <c r="BN469" s="57" t="s">
        <v>3427</v>
      </c>
      <c r="BO469" s="57" t="s">
        <v>3406</v>
      </c>
      <c r="BP469" s="57" t="s">
        <v>3410</v>
      </c>
      <c r="BQ469" s="57" t="s">
        <v>3409</v>
      </c>
      <c r="BR469" s="57" t="s">
        <v>3370</v>
      </c>
      <c r="BS469" s="57" t="s">
        <v>4767</v>
      </c>
      <c r="BT469" s="57" t="s">
        <v>4768</v>
      </c>
      <c r="BU469" s="57" t="s">
        <v>4769</v>
      </c>
      <c r="BV469" s="57" t="s">
        <v>4987</v>
      </c>
      <c r="BX469" s="57" t="s">
        <v>4772</v>
      </c>
    </row>
    <row r="470" spans="61:76">
      <c r="BI470" s="57">
        <v>469</v>
      </c>
      <c r="BJ470" s="57" t="s">
        <v>211</v>
      </c>
      <c r="BK470" s="57" t="s">
        <v>3362</v>
      </c>
      <c r="BL470" s="57" t="s">
        <v>4252</v>
      </c>
      <c r="BM470" s="57" t="s">
        <v>3438</v>
      </c>
      <c r="BN470" s="57" t="s">
        <v>3439</v>
      </c>
      <c r="BO470" s="57" t="s">
        <v>3378</v>
      </c>
      <c r="BP470" s="57" t="s">
        <v>3383</v>
      </c>
      <c r="BQ470" s="57" t="s">
        <v>3382</v>
      </c>
      <c r="BR470" s="57" t="s">
        <v>3370</v>
      </c>
      <c r="BS470" s="57" t="s">
        <v>4767</v>
      </c>
      <c r="BT470" s="57" t="s">
        <v>4768</v>
      </c>
      <c r="BU470" s="57" t="s">
        <v>4769</v>
      </c>
      <c r="BV470" s="57" t="s">
        <v>4984</v>
      </c>
      <c r="BX470" s="57" t="s">
        <v>4984</v>
      </c>
    </row>
    <row r="471" spans="61:76">
      <c r="BI471" s="57">
        <v>470</v>
      </c>
      <c r="BJ471" s="57" t="s">
        <v>211</v>
      </c>
      <c r="BK471" s="57" t="s">
        <v>3362</v>
      </c>
      <c r="BL471" s="57" t="s">
        <v>4252</v>
      </c>
      <c r="BM471" s="57" t="s">
        <v>3443</v>
      </c>
      <c r="BN471" s="57" t="s">
        <v>3444</v>
      </c>
      <c r="BO471" s="57" t="s">
        <v>3441</v>
      </c>
      <c r="BP471" s="57" t="s">
        <v>3446</v>
      </c>
      <c r="BQ471" s="57" t="s">
        <v>3445</v>
      </c>
      <c r="BR471" s="57" t="s">
        <v>3370</v>
      </c>
      <c r="BS471" s="57" t="s">
        <v>4767</v>
      </c>
      <c r="BT471" s="57" t="s">
        <v>4768</v>
      </c>
      <c r="BU471" s="57" t="s">
        <v>4769</v>
      </c>
      <c r="BV471" s="57" t="s">
        <v>4988</v>
      </c>
      <c r="BX471" s="57" t="s">
        <v>4988</v>
      </c>
    </row>
    <row r="472" spans="61:76">
      <c r="BI472" s="57">
        <v>471</v>
      </c>
      <c r="BJ472" s="57" t="s">
        <v>211</v>
      </c>
      <c r="BK472" s="57" t="s">
        <v>3362</v>
      </c>
      <c r="BL472" s="57" t="s">
        <v>4252</v>
      </c>
      <c r="BM472" s="57" t="s">
        <v>2112</v>
      </c>
      <c r="BN472" s="57" t="s">
        <v>3450</v>
      </c>
      <c r="BO472" s="57" t="s">
        <v>3386</v>
      </c>
      <c r="BP472" s="57" t="s">
        <v>3391</v>
      </c>
      <c r="BQ472" s="57" t="s">
        <v>3390</v>
      </c>
      <c r="BR472" s="57" t="s">
        <v>3370</v>
      </c>
      <c r="BS472" s="57" t="s">
        <v>4767</v>
      </c>
      <c r="BT472" s="57" t="s">
        <v>4768</v>
      </c>
      <c r="BU472" s="57" t="s">
        <v>4769</v>
      </c>
      <c r="BV472" s="57" t="s">
        <v>4985</v>
      </c>
      <c r="BX472" s="57" t="s">
        <v>4985</v>
      </c>
    </row>
    <row r="473" spans="61:76">
      <c r="BI473" s="57">
        <v>472</v>
      </c>
      <c r="BJ473" s="57" t="s">
        <v>211</v>
      </c>
      <c r="BK473" s="57" t="s">
        <v>3362</v>
      </c>
      <c r="BL473" s="57" t="s">
        <v>4252</v>
      </c>
      <c r="BM473" s="57" t="s">
        <v>3453</v>
      </c>
      <c r="BN473" s="57" t="s">
        <v>3454</v>
      </c>
      <c r="BO473" s="57" t="s">
        <v>3367</v>
      </c>
      <c r="BP473" s="57" t="s">
        <v>3371</v>
      </c>
      <c r="BQ473" s="57" t="s">
        <v>3369</v>
      </c>
      <c r="BR473" s="57" t="s">
        <v>3370</v>
      </c>
      <c r="BS473" s="57" t="s">
        <v>4796</v>
      </c>
      <c r="BT473" s="57" t="s">
        <v>4808</v>
      </c>
      <c r="BU473" s="57" t="s">
        <v>4809</v>
      </c>
      <c r="BX473" s="57" t="s">
        <v>4772</v>
      </c>
    </row>
    <row r="474" spans="61:76">
      <c r="BI474" s="57">
        <v>473</v>
      </c>
      <c r="BJ474" s="57" t="s">
        <v>211</v>
      </c>
      <c r="BK474" s="57" t="s">
        <v>3362</v>
      </c>
      <c r="BL474" s="57" t="s">
        <v>4252</v>
      </c>
      <c r="BM474" s="57" t="s">
        <v>3453</v>
      </c>
      <c r="BN474" s="57" t="s">
        <v>3454</v>
      </c>
      <c r="BO474" s="57" t="s">
        <v>3367</v>
      </c>
      <c r="BP474" s="57" t="s">
        <v>3371</v>
      </c>
      <c r="BQ474" s="57" t="s">
        <v>3369</v>
      </c>
      <c r="BR474" s="57" t="s">
        <v>3370</v>
      </c>
      <c r="BS474" s="57" t="s">
        <v>4989</v>
      </c>
      <c r="BT474" s="57" t="s">
        <v>4990</v>
      </c>
      <c r="BU474" s="57" t="s">
        <v>4991</v>
      </c>
      <c r="BX474" s="57" t="s">
        <v>4844</v>
      </c>
    </row>
    <row r="475" spans="61:76">
      <c r="BI475" s="57">
        <v>474</v>
      </c>
      <c r="BJ475" s="57" t="s">
        <v>211</v>
      </c>
      <c r="BK475" s="57" t="s">
        <v>3362</v>
      </c>
      <c r="BL475" s="57" t="s">
        <v>4252</v>
      </c>
      <c r="BM475" s="57" t="s">
        <v>3457</v>
      </c>
      <c r="BN475" s="57" t="s">
        <v>3458</v>
      </c>
      <c r="BO475" s="57" t="s">
        <v>3386</v>
      </c>
      <c r="BP475" s="57" t="s">
        <v>3391</v>
      </c>
      <c r="BQ475" s="57" t="s">
        <v>3390</v>
      </c>
      <c r="BR475" s="57" t="s">
        <v>3370</v>
      </c>
      <c r="BS475" s="57" t="s">
        <v>4767</v>
      </c>
      <c r="BT475" s="57" t="s">
        <v>4768</v>
      </c>
      <c r="BU475" s="57" t="s">
        <v>4769</v>
      </c>
      <c r="BV475" s="57" t="s">
        <v>4985</v>
      </c>
      <c r="BX475" s="57" t="s">
        <v>4772</v>
      </c>
    </row>
    <row r="476" spans="61:76">
      <c r="BI476" s="57">
        <v>475</v>
      </c>
      <c r="BJ476" s="57" t="s">
        <v>211</v>
      </c>
      <c r="BK476" s="57" t="s">
        <v>3362</v>
      </c>
      <c r="BL476" s="57" t="s">
        <v>4252</v>
      </c>
      <c r="BM476" s="57" t="s">
        <v>3461</v>
      </c>
      <c r="BN476" s="57" t="s">
        <v>3462</v>
      </c>
      <c r="BO476" s="57" t="s">
        <v>3394</v>
      </c>
      <c r="BP476" s="57" t="s">
        <v>3399</v>
      </c>
      <c r="BQ476" s="57" t="s">
        <v>3398</v>
      </c>
      <c r="BR476" s="57" t="s">
        <v>3370</v>
      </c>
      <c r="BS476" s="57" t="s">
        <v>4767</v>
      </c>
      <c r="BT476" s="57" t="s">
        <v>4768</v>
      </c>
      <c r="BU476" s="57" t="s">
        <v>4769</v>
      </c>
      <c r="BV476" s="57" t="s">
        <v>4986</v>
      </c>
      <c r="BX476" s="57" t="s">
        <v>4772</v>
      </c>
    </row>
    <row r="477" spans="61:76">
      <c r="BI477" s="57">
        <v>476</v>
      </c>
      <c r="BJ477" s="57" t="s">
        <v>211</v>
      </c>
      <c r="BK477" s="57" t="s">
        <v>3362</v>
      </c>
      <c r="BL477" s="57" t="s">
        <v>4252</v>
      </c>
      <c r="BM477" s="57" t="s">
        <v>4206</v>
      </c>
      <c r="BN477" s="57" t="s">
        <v>3477</v>
      </c>
      <c r="BO477" s="57" t="s">
        <v>3378</v>
      </c>
      <c r="BP477" s="57" t="s">
        <v>3383</v>
      </c>
      <c r="BQ477" s="57" t="s">
        <v>3382</v>
      </c>
      <c r="BR477" s="57" t="s">
        <v>3370</v>
      </c>
      <c r="BS477" s="57" t="s">
        <v>4767</v>
      </c>
      <c r="BT477" s="57" t="s">
        <v>4768</v>
      </c>
      <c r="BU477" s="57" t="s">
        <v>4769</v>
      </c>
      <c r="BV477" s="57" t="s">
        <v>4984</v>
      </c>
      <c r="BX477" s="57" t="s">
        <v>4984</v>
      </c>
    </row>
    <row r="478" spans="61:76">
      <c r="BI478" s="57">
        <v>477</v>
      </c>
      <c r="BJ478" s="57" t="s">
        <v>211</v>
      </c>
      <c r="BK478" s="57" t="s">
        <v>3362</v>
      </c>
      <c r="BL478" s="57" t="s">
        <v>4252</v>
      </c>
      <c r="BM478" s="57" t="s">
        <v>3469</v>
      </c>
      <c r="BN478" s="57" t="s">
        <v>3470</v>
      </c>
      <c r="BO478" s="57" t="s">
        <v>3406</v>
      </c>
      <c r="BP478" s="57" t="s">
        <v>3410</v>
      </c>
      <c r="BQ478" s="57" t="s">
        <v>3409</v>
      </c>
      <c r="BR478" s="57" t="s">
        <v>3370</v>
      </c>
      <c r="BS478" s="57" t="s">
        <v>4767</v>
      </c>
      <c r="BT478" s="57" t="s">
        <v>4768</v>
      </c>
      <c r="BU478" s="57" t="s">
        <v>4769</v>
      </c>
      <c r="BV478" s="57" t="s">
        <v>4987</v>
      </c>
      <c r="BX478" s="57" t="s">
        <v>4772</v>
      </c>
    </row>
    <row r="479" spans="61:76">
      <c r="BI479" s="57">
        <v>478</v>
      </c>
      <c r="BJ479" s="57" t="s">
        <v>211</v>
      </c>
      <c r="BK479" s="57" t="s">
        <v>3362</v>
      </c>
      <c r="BL479" s="57" t="s">
        <v>4252</v>
      </c>
      <c r="BM479" s="57" t="s">
        <v>3473</v>
      </c>
      <c r="BN479" s="57" t="s">
        <v>3474</v>
      </c>
      <c r="BO479" s="57" t="s">
        <v>3406</v>
      </c>
      <c r="BP479" s="57" t="s">
        <v>3410</v>
      </c>
      <c r="BQ479" s="57" t="s">
        <v>3409</v>
      </c>
      <c r="BR479" s="57" t="s">
        <v>3370</v>
      </c>
      <c r="BS479" s="57" t="s">
        <v>4767</v>
      </c>
      <c r="BT479" s="57" t="s">
        <v>4768</v>
      </c>
      <c r="BU479" s="57" t="s">
        <v>4769</v>
      </c>
      <c r="BV479" s="57" t="s">
        <v>4987</v>
      </c>
      <c r="BX479" s="57" t="s">
        <v>4987</v>
      </c>
    </row>
    <row r="480" spans="61:76">
      <c r="BI480" s="57">
        <v>479</v>
      </c>
      <c r="BJ480" s="57" t="s">
        <v>211</v>
      </c>
      <c r="BK480" s="57" t="s">
        <v>3481</v>
      </c>
      <c r="BL480" s="57" t="s">
        <v>4253</v>
      </c>
      <c r="BM480" s="57" t="s">
        <v>3482</v>
      </c>
      <c r="BN480" s="57" t="s">
        <v>3483</v>
      </c>
      <c r="BO480" s="57" t="s">
        <v>5118</v>
      </c>
      <c r="BP480" s="57" t="s">
        <v>5119</v>
      </c>
      <c r="BQ480" s="57" t="s">
        <v>5120</v>
      </c>
      <c r="BR480" s="57" t="s">
        <v>3485</v>
      </c>
      <c r="BS480" s="57" t="s">
        <v>4767</v>
      </c>
      <c r="BT480" s="57" t="s">
        <v>4768</v>
      </c>
      <c r="BU480" s="57" t="s">
        <v>4769</v>
      </c>
      <c r="BX480" s="57" t="s">
        <v>5121</v>
      </c>
    </row>
    <row r="481" spans="61:77">
      <c r="BI481" s="57">
        <v>480</v>
      </c>
      <c r="BJ481" s="57" t="s">
        <v>211</v>
      </c>
      <c r="BK481" s="57" t="s">
        <v>3481</v>
      </c>
      <c r="BL481" s="57" t="s">
        <v>4253</v>
      </c>
      <c r="BM481" s="57" t="s">
        <v>3482</v>
      </c>
      <c r="BN481" s="57" t="s">
        <v>3483</v>
      </c>
      <c r="BO481" s="57" t="s">
        <v>3479</v>
      </c>
      <c r="BP481" s="57" t="s">
        <v>3486</v>
      </c>
      <c r="BQ481" s="57" t="s">
        <v>3484</v>
      </c>
      <c r="BR481" s="57" t="s">
        <v>3485</v>
      </c>
      <c r="BS481" s="57" t="s">
        <v>4767</v>
      </c>
      <c r="BT481" s="57" t="s">
        <v>4768</v>
      </c>
      <c r="BU481" s="57" t="s">
        <v>4769</v>
      </c>
      <c r="BV481" s="57" t="s">
        <v>4992</v>
      </c>
      <c r="BX481" s="57" t="s">
        <v>4992</v>
      </c>
      <c r="BY481" s="57" t="s">
        <v>5122</v>
      </c>
    </row>
    <row r="482" spans="61:77">
      <c r="BI482" s="57">
        <v>481</v>
      </c>
      <c r="BJ482" s="57" t="s">
        <v>211</v>
      </c>
      <c r="BK482" s="57" t="s">
        <v>3481</v>
      </c>
      <c r="BL482" s="57" t="s">
        <v>4253</v>
      </c>
      <c r="BM482" s="57" t="s">
        <v>3492</v>
      </c>
      <c r="BN482" s="57" t="s">
        <v>3493</v>
      </c>
      <c r="BO482" s="57" t="s">
        <v>5118</v>
      </c>
      <c r="BP482" s="57" t="s">
        <v>5119</v>
      </c>
      <c r="BQ482" s="57" t="s">
        <v>5120</v>
      </c>
      <c r="BR482" s="57" t="s">
        <v>3485</v>
      </c>
      <c r="BS482" s="57" t="s">
        <v>4767</v>
      </c>
      <c r="BT482" s="57" t="s">
        <v>4768</v>
      </c>
      <c r="BU482" s="57" t="s">
        <v>4769</v>
      </c>
      <c r="BX482" s="57" t="s">
        <v>5121</v>
      </c>
    </row>
    <row r="483" spans="61:77">
      <c r="BI483" s="57">
        <v>482</v>
      </c>
      <c r="BJ483" s="57" t="s">
        <v>211</v>
      </c>
      <c r="BK483" s="57" t="s">
        <v>3481</v>
      </c>
      <c r="BL483" s="57" t="s">
        <v>4253</v>
      </c>
      <c r="BM483" s="57" t="s">
        <v>3492</v>
      </c>
      <c r="BN483" s="57" t="s">
        <v>3493</v>
      </c>
      <c r="BO483" s="57" t="s">
        <v>3490</v>
      </c>
      <c r="BP483" s="57" t="s">
        <v>3495</v>
      </c>
      <c r="BQ483" s="57" t="s">
        <v>3494</v>
      </c>
      <c r="BR483" s="57" t="s">
        <v>3485</v>
      </c>
      <c r="BS483" s="57" t="s">
        <v>4767</v>
      </c>
      <c r="BT483" s="57" t="s">
        <v>4768</v>
      </c>
      <c r="BU483" s="57" t="s">
        <v>4769</v>
      </c>
      <c r="BV483" s="57" t="s">
        <v>4993</v>
      </c>
      <c r="BX483" s="57" t="s">
        <v>4993</v>
      </c>
      <c r="BY483" s="57" t="s">
        <v>5122</v>
      </c>
    </row>
    <row r="484" spans="61:77">
      <c r="BI484" s="57">
        <v>483</v>
      </c>
      <c r="BJ484" s="57" t="s">
        <v>211</v>
      </c>
      <c r="BK484" s="57" t="s">
        <v>3481</v>
      </c>
      <c r="BL484" s="57" t="s">
        <v>4253</v>
      </c>
      <c r="BM484" s="57" t="s">
        <v>3500</v>
      </c>
      <c r="BN484" s="57" t="s">
        <v>3501</v>
      </c>
      <c r="BO484" s="57" t="s">
        <v>5118</v>
      </c>
      <c r="BP484" s="57" t="s">
        <v>5119</v>
      </c>
      <c r="BQ484" s="57" t="s">
        <v>5120</v>
      </c>
      <c r="BR484" s="57" t="s">
        <v>3485</v>
      </c>
      <c r="BS484" s="57" t="s">
        <v>4767</v>
      </c>
      <c r="BT484" s="57" t="s">
        <v>4768</v>
      </c>
      <c r="BU484" s="57" t="s">
        <v>4769</v>
      </c>
      <c r="BX484" s="57" t="s">
        <v>5121</v>
      </c>
    </row>
    <row r="485" spans="61:77">
      <c r="BI485" s="57">
        <v>484</v>
      </c>
      <c r="BJ485" s="57" t="s">
        <v>211</v>
      </c>
      <c r="BK485" s="57" t="s">
        <v>3481</v>
      </c>
      <c r="BL485" s="57" t="s">
        <v>4253</v>
      </c>
      <c r="BM485" s="57" t="s">
        <v>3500</v>
      </c>
      <c r="BN485" s="57" t="s">
        <v>3501</v>
      </c>
      <c r="BO485" s="57" t="s">
        <v>3498</v>
      </c>
      <c r="BP485" s="57" t="s">
        <v>3503</v>
      </c>
      <c r="BQ485" s="57" t="s">
        <v>3502</v>
      </c>
      <c r="BR485" s="57" t="s">
        <v>3485</v>
      </c>
      <c r="BS485" s="57" t="s">
        <v>4767</v>
      </c>
      <c r="BT485" s="57" t="s">
        <v>4768</v>
      </c>
      <c r="BU485" s="57" t="s">
        <v>4769</v>
      </c>
      <c r="BV485" s="57" t="s">
        <v>4994</v>
      </c>
      <c r="BX485" s="57" t="s">
        <v>4994</v>
      </c>
      <c r="BY485" s="57" t="s">
        <v>5122</v>
      </c>
    </row>
    <row r="486" spans="61:77">
      <c r="BI486" s="57">
        <v>485</v>
      </c>
      <c r="BJ486" s="57" t="s">
        <v>211</v>
      </c>
      <c r="BK486" s="57" t="s">
        <v>3481</v>
      </c>
      <c r="BL486" s="57" t="s">
        <v>4253</v>
      </c>
      <c r="BM486" s="57" t="s">
        <v>3508</v>
      </c>
      <c r="BN486" s="57" t="s">
        <v>3509</v>
      </c>
      <c r="BO486" s="57" t="s">
        <v>3506</v>
      </c>
      <c r="BP486" s="57" t="s">
        <v>3511</v>
      </c>
      <c r="BQ486" s="57" t="s">
        <v>3510</v>
      </c>
      <c r="BR486" s="57" t="s">
        <v>3485</v>
      </c>
      <c r="BS486" s="57" t="s">
        <v>4767</v>
      </c>
      <c r="BT486" s="57" t="s">
        <v>4768</v>
      </c>
      <c r="BU486" s="57" t="s">
        <v>4769</v>
      </c>
      <c r="BX486" s="57" t="s">
        <v>4995</v>
      </c>
    </row>
    <row r="487" spans="61:77">
      <c r="BI487" s="57">
        <v>486</v>
      </c>
      <c r="BJ487" s="57" t="s">
        <v>211</v>
      </c>
      <c r="BK487" s="57" t="s">
        <v>3481</v>
      </c>
      <c r="BL487" s="57" t="s">
        <v>4253</v>
      </c>
      <c r="BM487" s="57" t="s">
        <v>3508</v>
      </c>
      <c r="BN487" s="57" t="s">
        <v>3509</v>
      </c>
      <c r="BO487" s="57" t="s">
        <v>3514</v>
      </c>
      <c r="BP487" s="57" t="s">
        <v>3517</v>
      </c>
      <c r="BQ487" s="57" t="s">
        <v>3516</v>
      </c>
      <c r="BR487" s="57" t="s">
        <v>3485</v>
      </c>
      <c r="BS487" s="57" t="s">
        <v>4767</v>
      </c>
      <c r="BT487" s="57" t="s">
        <v>4768</v>
      </c>
      <c r="BU487" s="57" t="s">
        <v>4769</v>
      </c>
      <c r="BX487" s="57" t="s">
        <v>4770</v>
      </c>
    </row>
    <row r="488" spans="61:77">
      <c r="BI488" s="57">
        <v>487</v>
      </c>
      <c r="BJ488" s="57" t="s">
        <v>211</v>
      </c>
      <c r="BK488" s="57" t="s">
        <v>3481</v>
      </c>
      <c r="BL488" s="57" t="s">
        <v>4253</v>
      </c>
      <c r="BM488" s="57" t="s">
        <v>3508</v>
      </c>
      <c r="BN488" s="57" t="s">
        <v>3509</v>
      </c>
      <c r="BO488" s="57" t="s">
        <v>791</v>
      </c>
      <c r="BP488" s="57" t="s">
        <v>795</v>
      </c>
      <c r="BQ488" s="57" t="s">
        <v>793</v>
      </c>
      <c r="BR488" s="57" t="s">
        <v>794</v>
      </c>
      <c r="BS488" s="57" t="s">
        <v>4767</v>
      </c>
      <c r="BT488" s="57" t="s">
        <v>4768</v>
      </c>
      <c r="BU488" s="57" t="s">
        <v>4769</v>
      </c>
      <c r="BV488" s="57" t="s">
        <v>4777</v>
      </c>
      <c r="BX488" s="57" t="s">
        <v>4777</v>
      </c>
    </row>
    <row r="489" spans="61:77">
      <c r="BI489" s="57">
        <v>488</v>
      </c>
      <c r="BJ489" s="57" t="s">
        <v>211</v>
      </c>
      <c r="BK489" s="57" t="s">
        <v>3481</v>
      </c>
      <c r="BL489" s="57" t="s">
        <v>4253</v>
      </c>
      <c r="BM489" s="57" t="s">
        <v>3508</v>
      </c>
      <c r="BN489" s="57" t="s">
        <v>3509</v>
      </c>
      <c r="BO489" s="57" t="s">
        <v>3520</v>
      </c>
      <c r="BP489" s="57" t="s">
        <v>3523</v>
      </c>
      <c r="BQ489" s="57" t="s">
        <v>3522</v>
      </c>
      <c r="BR489" s="57" t="s">
        <v>3485</v>
      </c>
      <c r="BS489" s="57" t="s">
        <v>4767</v>
      </c>
      <c r="BT489" s="57" t="s">
        <v>4768</v>
      </c>
      <c r="BU489" s="57" t="s">
        <v>4769</v>
      </c>
      <c r="BX489" s="57" t="s">
        <v>4770</v>
      </c>
    </row>
    <row r="490" spans="61:77">
      <c r="BI490" s="57">
        <v>489</v>
      </c>
      <c r="BJ490" s="57" t="s">
        <v>211</v>
      </c>
      <c r="BK490" s="57" t="s">
        <v>3481</v>
      </c>
      <c r="BL490" s="57" t="s">
        <v>4253</v>
      </c>
      <c r="BM490" s="57" t="s">
        <v>3508</v>
      </c>
      <c r="BN490" s="57" t="s">
        <v>3509</v>
      </c>
      <c r="BO490" s="57" t="s">
        <v>3525</v>
      </c>
      <c r="BP490" s="57" t="s">
        <v>3528</v>
      </c>
      <c r="BQ490" s="57" t="s">
        <v>3527</v>
      </c>
      <c r="BR490" s="57" t="s">
        <v>3485</v>
      </c>
      <c r="BS490" s="57" t="s">
        <v>4767</v>
      </c>
      <c r="BT490" s="57" t="s">
        <v>4768</v>
      </c>
      <c r="BU490" s="57" t="s">
        <v>4769</v>
      </c>
      <c r="BX490" s="57" t="s">
        <v>4947</v>
      </c>
    </row>
    <row r="491" spans="61:77">
      <c r="BI491" s="57">
        <v>490</v>
      </c>
      <c r="BJ491" s="57" t="s">
        <v>211</v>
      </c>
      <c r="BK491" s="57" t="s">
        <v>3481</v>
      </c>
      <c r="BL491" s="57" t="s">
        <v>4253</v>
      </c>
      <c r="BM491" s="57" t="s">
        <v>3508</v>
      </c>
      <c r="BN491" s="57" t="s">
        <v>3509</v>
      </c>
      <c r="BO491" s="57" t="s">
        <v>3530</v>
      </c>
      <c r="BP491" s="57" t="s">
        <v>3533</v>
      </c>
      <c r="BQ491" s="57" t="s">
        <v>3532</v>
      </c>
      <c r="BR491" s="57" t="s">
        <v>3485</v>
      </c>
      <c r="BS491" s="57" t="s">
        <v>4767</v>
      </c>
      <c r="BT491" s="57" t="s">
        <v>4768</v>
      </c>
      <c r="BU491" s="57" t="s">
        <v>4769</v>
      </c>
      <c r="BX491" s="57" t="s">
        <v>4837</v>
      </c>
    </row>
    <row r="492" spans="61:77">
      <c r="BI492" s="57">
        <v>491</v>
      </c>
      <c r="BJ492" s="57" t="s">
        <v>211</v>
      </c>
      <c r="BK492" s="57" t="s">
        <v>3481</v>
      </c>
      <c r="BL492" s="57" t="s">
        <v>4253</v>
      </c>
      <c r="BM492" s="57" t="s">
        <v>3537</v>
      </c>
      <c r="BN492" s="57" t="s">
        <v>3538</v>
      </c>
      <c r="BO492" s="57" t="s">
        <v>5118</v>
      </c>
      <c r="BP492" s="57" t="s">
        <v>5119</v>
      </c>
      <c r="BQ492" s="57" t="s">
        <v>5120</v>
      </c>
      <c r="BR492" s="57" t="s">
        <v>3485</v>
      </c>
      <c r="BS492" s="57" t="s">
        <v>4767</v>
      </c>
      <c r="BT492" s="57" t="s">
        <v>4768</v>
      </c>
      <c r="BU492" s="57" t="s">
        <v>4769</v>
      </c>
      <c r="BX492" s="57" t="s">
        <v>5121</v>
      </c>
    </row>
    <row r="493" spans="61:77">
      <c r="BI493" s="57">
        <v>492</v>
      </c>
      <c r="BJ493" s="57" t="s">
        <v>211</v>
      </c>
      <c r="BK493" s="57" t="s">
        <v>3481</v>
      </c>
      <c r="BL493" s="57" t="s">
        <v>4253</v>
      </c>
      <c r="BM493" s="57" t="s">
        <v>3537</v>
      </c>
      <c r="BN493" s="57" t="s">
        <v>3538</v>
      </c>
      <c r="BO493" s="57" t="s">
        <v>3535</v>
      </c>
      <c r="BP493" s="57" t="s">
        <v>3540</v>
      </c>
      <c r="BQ493" s="57" t="s">
        <v>3539</v>
      </c>
      <c r="BR493" s="57" t="s">
        <v>3485</v>
      </c>
      <c r="BS493" s="57" t="s">
        <v>4767</v>
      </c>
      <c r="BT493" s="57" t="s">
        <v>4768</v>
      </c>
      <c r="BU493" s="57" t="s">
        <v>4769</v>
      </c>
      <c r="BV493" s="57" t="s">
        <v>4996</v>
      </c>
      <c r="BX493" s="57" t="s">
        <v>4996</v>
      </c>
      <c r="BY493" s="57" t="s">
        <v>5122</v>
      </c>
    </row>
    <row r="494" spans="61:77">
      <c r="BI494" s="57">
        <v>493</v>
      </c>
      <c r="BJ494" s="57" t="s">
        <v>211</v>
      </c>
      <c r="BK494" s="57" t="s">
        <v>3481</v>
      </c>
      <c r="BL494" s="57" t="s">
        <v>4253</v>
      </c>
      <c r="BM494" s="57" t="s">
        <v>3545</v>
      </c>
      <c r="BN494" s="57" t="s">
        <v>3546</v>
      </c>
      <c r="BO494" s="57" t="s">
        <v>5118</v>
      </c>
      <c r="BP494" s="57" t="s">
        <v>5119</v>
      </c>
      <c r="BQ494" s="57" t="s">
        <v>5120</v>
      </c>
      <c r="BR494" s="57" t="s">
        <v>3485</v>
      </c>
      <c r="BS494" s="57" t="s">
        <v>4767</v>
      </c>
      <c r="BT494" s="57" t="s">
        <v>4768</v>
      </c>
      <c r="BU494" s="57" t="s">
        <v>4769</v>
      </c>
      <c r="BX494" s="57" t="s">
        <v>5121</v>
      </c>
    </row>
    <row r="495" spans="61:77">
      <c r="BI495" s="57">
        <v>494</v>
      </c>
      <c r="BJ495" s="57" t="s">
        <v>211</v>
      </c>
      <c r="BK495" s="57" t="s">
        <v>3481</v>
      </c>
      <c r="BL495" s="57" t="s">
        <v>4253</v>
      </c>
      <c r="BM495" s="57" t="s">
        <v>3545</v>
      </c>
      <c r="BN495" s="57" t="s">
        <v>3546</v>
      </c>
      <c r="BO495" s="57" t="s">
        <v>3543</v>
      </c>
      <c r="BP495" s="57" t="s">
        <v>3548</v>
      </c>
      <c r="BQ495" s="57" t="s">
        <v>3547</v>
      </c>
      <c r="BR495" s="57" t="s">
        <v>3485</v>
      </c>
      <c r="BS495" s="57" t="s">
        <v>4767</v>
      </c>
      <c r="BT495" s="57" t="s">
        <v>4768</v>
      </c>
      <c r="BU495" s="57" t="s">
        <v>4769</v>
      </c>
      <c r="BV495" s="57" t="s">
        <v>4997</v>
      </c>
      <c r="BX495" s="57" t="s">
        <v>4997</v>
      </c>
      <c r="BY495" s="57" t="s">
        <v>5122</v>
      </c>
    </row>
    <row r="496" spans="61:77">
      <c r="BI496" s="57">
        <v>495</v>
      </c>
      <c r="BJ496" s="57" t="s">
        <v>211</v>
      </c>
      <c r="BK496" s="57" t="s">
        <v>3481</v>
      </c>
      <c r="BL496" s="57" t="s">
        <v>4253</v>
      </c>
      <c r="BM496" s="57" t="s">
        <v>3553</v>
      </c>
      <c r="BN496" s="57" t="s">
        <v>3554</v>
      </c>
      <c r="BO496" s="57" t="s">
        <v>5118</v>
      </c>
      <c r="BP496" s="57" t="s">
        <v>5119</v>
      </c>
      <c r="BQ496" s="57" t="s">
        <v>5120</v>
      </c>
      <c r="BR496" s="57" t="s">
        <v>3485</v>
      </c>
      <c r="BS496" s="57" t="s">
        <v>4767</v>
      </c>
      <c r="BT496" s="57" t="s">
        <v>4768</v>
      </c>
      <c r="BU496" s="57" t="s">
        <v>4769</v>
      </c>
      <c r="BX496" s="57" t="s">
        <v>5121</v>
      </c>
    </row>
    <row r="497" spans="61:77">
      <c r="BI497" s="57">
        <v>496</v>
      </c>
      <c r="BJ497" s="57" t="s">
        <v>211</v>
      </c>
      <c r="BK497" s="57" t="s">
        <v>3481</v>
      </c>
      <c r="BL497" s="57" t="s">
        <v>4253</v>
      </c>
      <c r="BM497" s="57" t="s">
        <v>3553</v>
      </c>
      <c r="BN497" s="57" t="s">
        <v>3554</v>
      </c>
      <c r="BO497" s="57" t="s">
        <v>3551</v>
      </c>
      <c r="BP497" s="57" t="s">
        <v>3556</v>
      </c>
      <c r="BQ497" s="57" t="s">
        <v>3555</v>
      </c>
      <c r="BR497" s="57" t="s">
        <v>3485</v>
      </c>
      <c r="BS497" s="57" t="s">
        <v>4767</v>
      </c>
      <c r="BT497" s="57" t="s">
        <v>4768</v>
      </c>
      <c r="BU497" s="57" t="s">
        <v>4769</v>
      </c>
      <c r="BV497" s="57" t="s">
        <v>4998</v>
      </c>
      <c r="BX497" s="57" t="s">
        <v>4998</v>
      </c>
      <c r="BY497" s="57" t="s">
        <v>5122</v>
      </c>
    </row>
    <row r="498" spans="61:77">
      <c r="BI498" s="57">
        <v>497</v>
      </c>
      <c r="BJ498" s="57" t="s">
        <v>211</v>
      </c>
      <c r="BK498" s="57" t="s">
        <v>3481</v>
      </c>
      <c r="BL498" s="57" t="s">
        <v>4253</v>
      </c>
      <c r="BM498" s="57" t="s">
        <v>3561</v>
      </c>
      <c r="BN498" s="57" t="s">
        <v>3562</v>
      </c>
      <c r="BO498" s="57" t="s">
        <v>5118</v>
      </c>
      <c r="BP498" s="57" t="s">
        <v>5119</v>
      </c>
      <c r="BQ498" s="57" t="s">
        <v>5120</v>
      </c>
      <c r="BR498" s="57" t="s">
        <v>3485</v>
      </c>
      <c r="BS498" s="57" t="s">
        <v>4767</v>
      </c>
      <c r="BT498" s="57" t="s">
        <v>4768</v>
      </c>
      <c r="BU498" s="57" t="s">
        <v>4769</v>
      </c>
      <c r="BX498" s="57" t="s">
        <v>5121</v>
      </c>
    </row>
    <row r="499" spans="61:77">
      <c r="BI499" s="57">
        <v>498</v>
      </c>
      <c r="BJ499" s="57" t="s">
        <v>211</v>
      </c>
      <c r="BK499" s="57" t="s">
        <v>3481</v>
      </c>
      <c r="BL499" s="57" t="s">
        <v>4253</v>
      </c>
      <c r="BM499" s="57" t="s">
        <v>3561</v>
      </c>
      <c r="BN499" s="57" t="s">
        <v>3562</v>
      </c>
      <c r="BO499" s="57" t="s">
        <v>3559</v>
      </c>
      <c r="BP499" s="57" t="s">
        <v>3564</v>
      </c>
      <c r="BQ499" s="57" t="s">
        <v>3563</v>
      </c>
      <c r="BR499" s="57" t="s">
        <v>3485</v>
      </c>
      <c r="BS499" s="57" t="s">
        <v>4767</v>
      </c>
      <c r="BT499" s="57" t="s">
        <v>4768</v>
      </c>
      <c r="BU499" s="57" t="s">
        <v>4769</v>
      </c>
      <c r="BV499" s="57" t="s">
        <v>4999</v>
      </c>
      <c r="BX499" s="57" t="s">
        <v>4999</v>
      </c>
      <c r="BY499" s="57" t="s">
        <v>5122</v>
      </c>
    </row>
    <row r="500" spans="61:77">
      <c r="BI500" s="57">
        <v>499</v>
      </c>
      <c r="BJ500" s="57" t="s">
        <v>211</v>
      </c>
      <c r="BK500" s="57" t="s">
        <v>3481</v>
      </c>
      <c r="BL500" s="57" t="s">
        <v>4253</v>
      </c>
      <c r="BM500" s="57" t="s">
        <v>3569</v>
      </c>
      <c r="BN500" s="57" t="s">
        <v>3570</v>
      </c>
      <c r="BO500" s="57" t="s">
        <v>5118</v>
      </c>
      <c r="BP500" s="57" t="s">
        <v>5119</v>
      </c>
      <c r="BQ500" s="57" t="s">
        <v>5120</v>
      </c>
      <c r="BR500" s="57" t="s">
        <v>3485</v>
      </c>
      <c r="BS500" s="57" t="s">
        <v>4767</v>
      </c>
      <c r="BT500" s="57" t="s">
        <v>4768</v>
      </c>
      <c r="BU500" s="57" t="s">
        <v>4769</v>
      </c>
      <c r="BX500" s="57" t="s">
        <v>5121</v>
      </c>
    </row>
    <row r="501" spans="61:77">
      <c r="BI501" s="57">
        <v>500</v>
      </c>
      <c r="BJ501" s="57" t="s">
        <v>211</v>
      </c>
      <c r="BK501" s="57" t="s">
        <v>3481</v>
      </c>
      <c r="BL501" s="57" t="s">
        <v>4253</v>
      </c>
      <c r="BM501" s="57" t="s">
        <v>3569</v>
      </c>
      <c r="BN501" s="57" t="s">
        <v>3570</v>
      </c>
      <c r="BO501" s="57" t="s">
        <v>3567</v>
      </c>
      <c r="BP501" s="57" t="s">
        <v>3572</v>
      </c>
      <c r="BQ501" s="57" t="s">
        <v>3571</v>
      </c>
      <c r="BR501" s="57" t="s">
        <v>3485</v>
      </c>
      <c r="BS501" s="57" t="s">
        <v>4767</v>
      </c>
      <c r="BT501" s="57" t="s">
        <v>4768</v>
      </c>
      <c r="BU501" s="57" t="s">
        <v>4769</v>
      </c>
      <c r="BV501" s="57" t="s">
        <v>5000</v>
      </c>
      <c r="BX501" s="57" t="s">
        <v>5000</v>
      </c>
      <c r="BY501" s="57" t="s">
        <v>5122</v>
      </c>
    </row>
    <row r="502" spans="61:77">
      <c r="BI502" s="57">
        <v>501</v>
      </c>
      <c r="BJ502" s="57" t="s">
        <v>211</v>
      </c>
      <c r="BK502" s="57" t="s">
        <v>3481</v>
      </c>
      <c r="BL502" s="57" t="s">
        <v>4253</v>
      </c>
      <c r="BM502" s="57" t="s">
        <v>3577</v>
      </c>
      <c r="BN502" s="57" t="s">
        <v>3578</v>
      </c>
      <c r="BO502" s="57" t="s">
        <v>5118</v>
      </c>
      <c r="BP502" s="57" t="s">
        <v>5119</v>
      </c>
      <c r="BQ502" s="57" t="s">
        <v>5120</v>
      </c>
      <c r="BR502" s="57" t="s">
        <v>3485</v>
      </c>
      <c r="BS502" s="57" t="s">
        <v>4767</v>
      </c>
      <c r="BT502" s="57" t="s">
        <v>4768</v>
      </c>
      <c r="BU502" s="57" t="s">
        <v>4769</v>
      </c>
      <c r="BX502" s="57" t="s">
        <v>5121</v>
      </c>
    </row>
    <row r="503" spans="61:77">
      <c r="BI503" s="57">
        <v>502</v>
      </c>
      <c r="BJ503" s="57" t="s">
        <v>211</v>
      </c>
      <c r="BK503" s="57" t="s">
        <v>3481</v>
      </c>
      <c r="BL503" s="57" t="s">
        <v>4253</v>
      </c>
      <c r="BM503" s="57" t="s">
        <v>3577</v>
      </c>
      <c r="BN503" s="57" t="s">
        <v>3578</v>
      </c>
      <c r="BO503" s="57" t="s">
        <v>3575</v>
      </c>
      <c r="BP503" s="57" t="s">
        <v>3580</v>
      </c>
      <c r="BQ503" s="57" t="s">
        <v>3579</v>
      </c>
      <c r="BR503" s="57" t="s">
        <v>3485</v>
      </c>
      <c r="BS503" s="57" t="s">
        <v>4767</v>
      </c>
      <c r="BT503" s="57" t="s">
        <v>4768</v>
      </c>
      <c r="BU503" s="57" t="s">
        <v>4769</v>
      </c>
      <c r="BV503" s="57" t="s">
        <v>5001</v>
      </c>
      <c r="BX503" s="57" t="s">
        <v>5001</v>
      </c>
      <c r="BY503" s="57" t="s">
        <v>5122</v>
      </c>
    </row>
    <row r="504" spans="61:77">
      <c r="BI504" s="57">
        <v>503</v>
      </c>
      <c r="BJ504" s="57" t="s">
        <v>211</v>
      </c>
      <c r="BK504" s="57" t="s">
        <v>3481</v>
      </c>
      <c r="BL504" s="57" t="s">
        <v>4253</v>
      </c>
      <c r="BM504" s="57" t="s">
        <v>3585</v>
      </c>
      <c r="BN504" s="57" t="s">
        <v>3586</v>
      </c>
      <c r="BO504" s="57" t="s">
        <v>5118</v>
      </c>
      <c r="BP504" s="57" t="s">
        <v>5119</v>
      </c>
      <c r="BQ504" s="57" t="s">
        <v>5120</v>
      </c>
      <c r="BR504" s="57" t="s">
        <v>3485</v>
      </c>
      <c r="BS504" s="57" t="s">
        <v>4767</v>
      </c>
      <c r="BT504" s="57" t="s">
        <v>4768</v>
      </c>
      <c r="BU504" s="57" t="s">
        <v>4769</v>
      </c>
      <c r="BX504" s="57" t="s">
        <v>5121</v>
      </c>
    </row>
    <row r="505" spans="61:77">
      <c r="BI505" s="57">
        <v>504</v>
      </c>
      <c r="BJ505" s="57" t="s">
        <v>211</v>
      </c>
      <c r="BK505" s="57" t="s">
        <v>3481</v>
      </c>
      <c r="BL505" s="57" t="s">
        <v>4253</v>
      </c>
      <c r="BM505" s="57" t="s">
        <v>3585</v>
      </c>
      <c r="BN505" s="57" t="s">
        <v>3586</v>
      </c>
      <c r="BO505" s="57" t="s">
        <v>3583</v>
      </c>
      <c r="BP505" s="57" t="s">
        <v>3588</v>
      </c>
      <c r="BQ505" s="57" t="s">
        <v>3587</v>
      </c>
      <c r="BR505" s="57" t="s">
        <v>3485</v>
      </c>
      <c r="BS505" s="57" t="s">
        <v>4767</v>
      </c>
      <c r="BT505" s="57" t="s">
        <v>4768</v>
      </c>
      <c r="BU505" s="57" t="s">
        <v>4769</v>
      </c>
      <c r="BV505" s="57" t="s">
        <v>5002</v>
      </c>
      <c r="BX505" s="57" t="s">
        <v>5002</v>
      </c>
      <c r="BY505" s="57" t="s">
        <v>5122</v>
      </c>
    </row>
    <row r="506" spans="61:77">
      <c r="BI506" s="57">
        <v>505</v>
      </c>
      <c r="BJ506" s="57" t="s">
        <v>211</v>
      </c>
      <c r="BK506" s="57" t="s">
        <v>3481</v>
      </c>
      <c r="BL506" s="57" t="s">
        <v>4253</v>
      </c>
      <c r="BM506" s="57" t="s">
        <v>3593</v>
      </c>
      <c r="BN506" s="57" t="s">
        <v>3594</v>
      </c>
      <c r="BO506" s="57" t="s">
        <v>5118</v>
      </c>
      <c r="BP506" s="57" t="s">
        <v>5119</v>
      </c>
      <c r="BQ506" s="57" t="s">
        <v>5120</v>
      </c>
      <c r="BR506" s="57" t="s">
        <v>3485</v>
      </c>
      <c r="BS506" s="57" t="s">
        <v>4767</v>
      </c>
      <c r="BT506" s="57" t="s">
        <v>4768</v>
      </c>
      <c r="BU506" s="57" t="s">
        <v>4769</v>
      </c>
      <c r="BX506" s="57" t="s">
        <v>5121</v>
      </c>
    </row>
    <row r="507" spans="61:77">
      <c r="BI507" s="57">
        <v>506</v>
      </c>
      <c r="BJ507" s="57" t="s">
        <v>211</v>
      </c>
      <c r="BK507" s="57" t="s">
        <v>3481</v>
      </c>
      <c r="BL507" s="57" t="s">
        <v>4253</v>
      </c>
      <c r="BM507" s="57" t="s">
        <v>3593</v>
      </c>
      <c r="BN507" s="57" t="s">
        <v>3594</v>
      </c>
      <c r="BO507" s="57" t="s">
        <v>3591</v>
      </c>
      <c r="BP507" s="57" t="s">
        <v>3596</v>
      </c>
      <c r="BQ507" s="57" t="s">
        <v>3595</v>
      </c>
      <c r="BR507" s="57" t="s">
        <v>3485</v>
      </c>
      <c r="BS507" s="57" t="s">
        <v>4767</v>
      </c>
      <c r="BT507" s="57" t="s">
        <v>4768</v>
      </c>
      <c r="BU507" s="57" t="s">
        <v>4769</v>
      </c>
      <c r="BV507" s="57" t="s">
        <v>5003</v>
      </c>
      <c r="BX507" s="57" t="s">
        <v>5003</v>
      </c>
      <c r="BY507" s="57" t="s">
        <v>5122</v>
      </c>
    </row>
    <row r="508" spans="61:77">
      <c r="BI508" s="57">
        <v>507</v>
      </c>
      <c r="BJ508" s="57" t="s">
        <v>211</v>
      </c>
      <c r="BK508" s="57" t="s">
        <v>3481</v>
      </c>
      <c r="BL508" s="57" t="s">
        <v>4253</v>
      </c>
      <c r="BM508" s="57" t="s">
        <v>3601</v>
      </c>
      <c r="BN508" s="57" t="s">
        <v>3602</v>
      </c>
      <c r="BO508" s="57" t="s">
        <v>5118</v>
      </c>
      <c r="BP508" s="57" t="s">
        <v>5119</v>
      </c>
      <c r="BQ508" s="57" t="s">
        <v>5120</v>
      </c>
      <c r="BR508" s="57" t="s">
        <v>3485</v>
      </c>
      <c r="BS508" s="57" t="s">
        <v>4767</v>
      </c>
      <c r="BT508" s="57" t="s">
        <v>4768</v>
      </c>
      <c r="BU508" s="57" t="s">
        <v>4769</v>
      </c>
      <c r="BX508" s="57" t="s">
        <v>5121</v>
      </c>
    </row>
    <row r="509" spans="61:77">
      <c r="BI509" s="57">
        <v>508</v>
      </c>
      <c r="BJ509" s="57" t="s">
        <v>211</v>
      </c>
      <c r="BK509" s="57" t="s">
        <v>3481</v>
      </c>
      <c r="BL509" s="57" t="s">
        <v>4253</v>
      </c>
      <c r="BM509" s="57" t="s">
        <v>3601</v>
      </c>
      <c r="BN509" s="57" t="s">
        <v>3602</v>
      </c>
      <c r="BO509" s="57" t="s">
        <v>3599</v>
      </c>
      <c r="BP509" s="57" t="s">
        <v>3604</v>
      </c>
      <c r="BQ509" s="57" t="s">
        <v>3603</v>
      </c>
      <c r="BR509" s="57" t="s">
        <v>3485</v>
      </c>
      <c r="BS509" s="57" t="s">
        <v>4767</v>
      </c>
      <c r="BT509" s="57" t="s">
        <v>4768</v>
      </c>
      <c r="BU509" s="57" t="s">
        <v>4769</v>
      </c>
      <c r="BV509" s="57" t="s">
        <v>5004</v>
      </c>
      <c r="BX509" s="57" t="s">
        <v>5004</v>
      </c>
      <c r="BY509" s="57" t="s">
        <v>5122</v>
      </c>
    </row>
    <row r="510" spans="61:77">
      <c r="BI510" s="57">
        <v>509</v>
      </c>
      <c r="BJ510" s="57" t="s">
        <v>211</v>
      </c>
      <c r="BK510" s="57" t="s">
        <v>3481</v>
      </c>
      <c r="BL510" s="57" t="s">
        <v>4253</v>
      </c>
      <c r="BM510" s="57" t="s">
        <v>3609</v>
      </c>
      <c r="BN510" s="57" t="s">
        <v>3610</v>
      </c>
      <c r="BO510" s="57" t="s">
        <v>5118</v>
      </c>
      <c r="BP510" s="57" t="s">
        <v>5119</v>
      </c>
      <c r="BQ510" s="57" t="s">
        <v>5120</v>
      </c>
      <c r="BR510" s="57" t="s">
        <v>3485</v>
      </c>
      <c r="BS510" s="57" t="s">
        <v>4767</v>
      </c>
      <c r="BT510" s="57" t="s">
        <v>4768</v>
      </c>
      <c r="BU510" s="57" t="s">
        <v>4769</v>
      </c>
      <c r="BX510" s="57" t="s">
        <v>5121</v>
      </c>
    </row>
    <row r="511" spans="61:77">
      <c r="BI511" s="57">
        <v>510</v>
      </c>
      <c r="BJ511" s="57" t="s">
        <v>211</v>
      </c>
      <c r="BK511" s="57" t="s">
        <v>3481</v>
      </c>
      <c r="BL511" s="57" t="s">
        <v>4253</v>
      </c>
      <c r="BM511" s="57" t="s">
        <v>3609</v>
      </c>
      <c r="BN511" s="57" t="s">
        <v>3610</v>
      </c>
      <c r="BO511" s="57" t="s">
        <v>3607</v>
      </c>
      <c r="BP511" s="57" t="s">
        <v>3612</v>
      </c>
      <c r="BQ511" s="57" t="s">
        <v>3611</v>
      </c>
      <c r="BR511" s="57" t="s">
        <v>3485</v>
      </c>
      <c r="BS511" s="57" t="s">
        <v>4767</v>
      </c>
      <c r="BT511" s="57" t="s">
        <v>4768</v>
      </c>
      <c r="BU511" s="57" t="s">
        <v>4769</v>
      </c>
      <c r="BV511" s="57" t="s">
        <v>5005</v>
      </c>
      <c r="BX511" s="57" t="s">
        <v>5005</v>
      </c>
      <c r="BY511" s="57" t="s">
        <v>5122</v>
      </c>
    </row>
    <row r="512" spans="61:77">
      <c r="BI512" s="57">
        <v>511</v>
      </c>
      <c r="BJ512" s="57" t="s">
        <v>211</v>
      </c>
      <c r="BK512" s="57" t="s">
        <v>3481</v>
      </c>
      <c r="BL512" s="57" t="s">
        <v>4253</v>
      </c>
      <c r="BM512" s="57" t="s">
        <v>3617</v>
      </c>
      <c r="BN512" s="57" t="s">
        <v>3618</v>
      </c>
      <c r="BO512" s="57" t="s">
        <v>5118</v>
      </c>
      <c r="BP512" s="57" t="s">
        <v>5119</v>
      </c>
      <c r="BQ512" s="57" t="s">
        <v>5120</v>
      </c>
      <c r="BR512" s="57" t="s">
        <v>3485</v>
      </c>
      <c r="BS512" s="57" t="s">
        <v>4767</v>
      </c>
      <c r="BT512" s="57" t="s">
        <v>4768</v>
      </c>
      <c r="BU512" s="57" t="s">
        <v>4769</v>
      </c>
      <c r="BX512" s="57" t="s">
        <v>5121</v>
      </c>
    </row>
    <row r="513" spans="61:77">
      <c r="BI513" s="57">
        <v>512</v>
      </c>
      <c r="BJ513" s="57" t="s">
        <v>211</v>
      </c>
      <c r="BK513" s="57" t="s">
        <v>3481</v>
      </c>
      <c r="BL513" s="57" t="s">
        <v>4253</v>
      </c>
      <c r="BM513" s="57" t="s">
        <v>3617</v>
      </c>
      <c r="BN513" s="57" t="s">
        <v>3618</v>
      </c>
      <c r="BO513" s="57" t="s">
        <v>3615</v>
      </c>
      <c r="BP513" s="57" t="s">
        <v>3620</v>
      </c>
      <c r="BQ513" s="57" t="s">
        <v>3619</v>
      </c>
      <c r="BR513" s="57" t="s">
        <v>3485</v>
      </c>
      <c r="BS513" s="57" t="s">
        <v>4767</v>
      </c>
      <c r="BT513" s="57" t="s">
        <v>4768</v>
      </c>
      <c r="BU513" s="57" t="s">
        <v>4769</v>
      </c>
      <c r="BV513" s="57" t="s">
        <v>5006</v>
      </c>
      <c r="BX513" s="57" t="s">
        <v>5006</v>
      </c>
      <c r="BY513" s="57" t="s">
        <v>5122</v>
      </c>
    </row>
    <row r="514" spans="61:77">
      <c r="BI514" s="57">
        <v>513</v>
      </c>
      <c r="BJ514" s="57" t="s">
        <v>211</v>
      </c>
      <c r="BK514" s="57" t="s">
        <v>3481</v>
      </c>
      <c r="BL514" s="57" t="s">
        <v>4253</v>
      </c>
      <c r="BM514" s="57" t="s">
        <v>3625</v>
      </c>
      <c r="BN514" s="57" t="s">
        <v>3626</v>
      </c>
      <c r="BO514" s="57" t="s">
        <v>3623</v>
      </c>
      <c r="BP514" s="57" t="s">
        <v>3629</v>
      </c>
      <c r="BQ514" s="57" t="s">
        <v>3627</v>
      </c>
      <c r="BR514" s="57" t="s">
        <v>3628</v>
      </c>
      <c r="BS514" s="57" t="s">
        <v>4767</v>
      </c>
      <c r="BT514" s="57" t="s">
        <v>4768</v>
      </c>
      <c r="BU514" s="57" t="s">
        <v>4769</v>
      </c>
      <c r="BX514" s="57" t="s">
        <v>5007</v>
      </c>
    </row>
    <row r="515" spans="61:77">
      <c r="BI515" s="57">
        <v>514</v>
      </c>
      <c r="BJ515" s="57" t="s">
        <v>211</v>
      </c>
      <c r="BK515" s="57" t="s">
        <v>3481</v>
      </c>
      <c r="BL515" s="57" t="s">
        <v>4253</v>
      </c>
      <c r="BM515" s="57" t="s">
        <v>3625</v>
      </c>
      <c r="BN515" s="57" t="s">
        <v>3626</v>
      </c>
      <c r="BO515" s="57" t="s">
        <v>3633</v>
      </c>
      <c r="BP515" s="57" t="s">
        <v>3636</v>
      </c>
      <c r="BQ515" s="57" t="s">
        <v>3635</v>
      </c>
      <c r="BR515" s="57" t="s">
        <v>3485</v>
      </c>
      <c r="BS515" s="57" t="s">
        <v>4767</v>
      </c>
      <c r="BT515" s="57" t="s">
        <v>4768</v>
      </c>
      <c r="BU515" s="57" t="s">
        <v>4769</v>
      </c>
      <c r="BV515" s="57" t="s">
        <v>5008</v>
      </c>
      <c r="BX515" s="57" t="s">
        <v>5008</v>
      </c>
    </row>
    <row r="516" spans="61:77">
      <c r="BI516" s="57">
        <v>515</v>
      </c>
      <c r="BJ516" s="57" t="s">
        <v>211</v>
      </c>
      <c r="BK516" s="57" t="s">
        <v>3481</v>
      </c>
      <c r="BL516" s="57" t="s">
        <v>4253</v>
      </c>
      <c r="BM516" s="57" t="s">
        <v>3640</v>
      </c>
      <c r="BN516" s="57" t="s">
        <v>3641</v>
      </c>
      <c r="BO516" s="57" t="s">
        <v>5118</v>
      </c>
      <c r="BP516" s="57" t="s">
        <v>5119</v>
      </c>
      <c r="BQ516" s="57" t="s">
        <v>5120</v>
      </c>
      <c r="BR516" s="57" t="s">
        <v>3485</v>
      </c>
      <c r="BS516" s="57" t="s">
        <v>4767</v>
      </c>
      <c r="BT516" s="57" t="s">
        <v>4768</v>
      </c>
      <c r="BU516" s="57" t="s">
        <v>4769</v>
      </c>
      <c r="BX516" s="57" t="s">
        <v>5121</v>
      </c>
    </row>
    <row r="517" spans="61:77">
      <c r="BI517" s="57">
        <v>516</v>
      </c>
      <c r="BJ517" s="57" t="s">
        <v>211</v>
      </c>
      <c r="BK517" s="57" t="s">
        <v>3481</v>
      </c>
      <c r="BL517" s="57" t="s">
        <v>4253</v>
      </c>
      <c r="BM517" s="57" t="s">
        <v>3640</v>
      </c>
      <c r="BN517" s="57" t="s">
        <v>3641</v>
      </c>
      <c r="BO517" s="57" t="s">
        <v>3638</v>
      </c>
      <c r="BP517" s="57" t="s">
        <v>3643</v>
      </c>
      <c r="BQ517" s="57" t="s">
        <v>3642</v>
      </c>
      <c r="BR517" s="57" t="s">
        <v>3485</v>
      </c>
      <c r="BS517" s="57" t="s">
        <v>4767</v>
      </c>
      <c r="BT517" s="57" t="s">
        <v>4768</v>
      </c>
      <c r="BU517" s="57" t="s">
        <v>4769</v>
      </c>
      <c r="BV517" s="57" t="s">
        <v>5009</v>
      </c>
      <c r="BX517" s="57" t="s">
        <v>5009</v>
      </c>
      <c r="BY517" s="57" t="s">
        <v>5122</v>
      </c>
    </row>
    <row r="518" spans="61:77">
      <c r="BI518" s="57">
        <v>517</v>
      </c>
      <c r="BJ518" s="57" t="s">
        <v>211</v>
      </c>
      <c r="BK518" s="57" t="s">
        <v>3481</v>
      </c>
      <c r="BL518" s="57" t="s">
        <v>4253</v>
      </c>
      <c r="BM518" s="57" t="s">
        <v>3648</v>
      </c>
      <c r="BN518" s="57" t="s">
        <v>3649</v>
      </c>
      <c r="BO518" s="57" t="s">
        <v>5118</v>
      </c>
      <c r="BP518" s="57" t="s">
        <v>5119</v>
      </c>
      <c r="BQ518" s="57" t="s">
        <v>5120</v>
      </c>
      <c r="BR518" s="57" t="s">
        <v>3485</v>
      </c>
      <c r="BS518" s="57" t="s">
        <v>4767</v>
      </c>
      <c r="BT518" s="57" t="s">
        <v>4768</v>
      </c>
      <c r="BU518" s="57" t="s">
        <v>4769</v>
      </c>
      <c r="BX518" s="57" t="s">
        <v>5121</v>
      </c>
    </row>
    <row r="519" spans="61:77">
      <c r="BI519" s="57">
        <v>518</v>
      </c>
      <c r="BJ519" s="57" t="s">
        <v>211</v>
      </c>
      <c r="BK519" s="57" t="s">
        <v>3481</v>
      </c>
      <c r="BL519" s="57" t="s">
        <v>4253</v>
      </c>
      <c r="BM519" s="57" t="s">
        <v>3648</v>
      </c>
      <c r="BN519" s="57" t="s">
        <v>3649</v>
      </c>
      <c r="BO519" s="57" t="s">
        <v>3646</v>
      </c>
      <c r="BP519" s="57" t="s">
        <v>3651</v>
      </c>
      <c r="BQ519" s="57" t="s">
        <v>3650</v>
      </c>
      <c r="BR519" s="57" t="s">
        <v>3485</v>
      </c>
      <c r="BS519" s="57" t="s">
        <v>4767</v>
      </c>
      <c r="BT519" s="57" t="s">
        <v>4768</v>
      </c>
      <c r="BU519" s="57" t="s">
        <v>4769</v>
      </c>
      <c r="BX519" s="57" t="s">
        <v>5010</v>
      </c>
      <c r="BY519" s="57" t="s">
        <v>5122</v>
      </c>
    </row>
    <row r="520" spans="61:77">
      <c r="BI520" s="57">
        <v>519</v>
      </c>
      <c r="BJ520" s="57" t="s">
        <v>211</v>
      </c>
      <c r="BK520" s="57" t="s">
        <v>3481</v>
      </c>
      <c r="BL520" s="57" t="s">
        <v>4253</v>
      </c>
      <c r="BM520" s="57" t="s">
        <v>3656</v>
      </c>
      <c r="BN520" s="57" t="s">
        <v>3657</v>
      </c>
      <c r="BO520" s="57" t="s">
        <v>5118</v>
      </c>
      <c r="BP520" s="57" t="s">
        <v>5119</v>
      </c>
      <c r="BQ520" s="57" t="s">
        <v>5120</v>
      </c>
      <c r="BR520" s="57" t="s">
        <v>3485</v>
      </c>
      <c r="BS520" s="57" t="s">
        <v>4767</v>
      </c>
      <c r="BT520" s="57" t="s">
        <v>4768</v>
      </c>
      <c r="BU520" s="57" t="s">
        <v>4769</v>
      </c>
      <c r="BX520" s="57" t="s">
        <v>5121</v>
      </c>
    </row>
    <row r="521" spans="61:77">
      <c r="BI521" s="57">
        <v>520</v>
      </c>
      <c r="BJ521" s="57" t="s">
        <v>211</v>
      </c>
      <c r="BK521" s="57" t="s">
        <v>3481</v>
      </c>
      <c r="BL521" s="57" t="s">
        <v>4253</v>
      </c>
      <c r="BM521" s="57" t="s">
        <v>3656</v>
      </c>
      <c r="BN521" s="57" t="s">
        <v>3657</v>
      </c>
      <c r="BO521" s="57" t="s">
        <v>3654</v>
      </c>
      <c r="BP521" s="57" t="s">
        <v>3659</v>
      </c>
      <c r="BQ521" s="57" t="s">
        <v>3658</v>
      </c>
      <c r="BR521" s="57" t="s">
        <v>3485</v>
      </c>
      <c r="BS521" s="57" t="s">
        <v>4767</v>
      </c>
      <c r="BT521" s="57" t="s">
        <v>4768</v>
      </c>
      <c r="BU521" s="57" t="s">
        <v>4769</v>
      </c>
      <c r="BV521" s="57" t="s">
        <v>5011</v>
      </c>
      <c r="BX521" s="57" t="s">
        <v>5011</v>
      </c>
      <c r="BY521" s="57" t="s">
        <v>5122</v>
      </c>
    </row>
    <row r="522" spans="61:77">
      <c r="BI522" s="57">
        <v>521</v>
      </c>
      <c r="BJ522" s="57" t="s">
        <v>211</v>
      </c>
      <c r="BK522" s="57" t="s">
        <v>3481</v>
      </c>
      <c r="BL522" s="57" t="s">
        <v>4253</v>
      </c>
      <c r="BM522" s="57" t="s">
        <v>3664</v>
      </c>
      <c r="BN522" s="57" t="s">
        <v>3665</v>
      </c>
      <c r="BO522" s="57" t="s">
        <v>5118</v>
      </c>
      <c r="BP522" s="57" t="s">
        <v>5119</v>
      </c>
      <c r="BQ522" s="57" t="s">
        <v>5120</v>
      </c>
      <c r="BR522" s="57" t="s">
        <v>3485</v>
      </c>
      <c r="BS522" s="57" t="s">
        <v>4767</v>
      </c>
      <c r="BT522" s="57" t="s">
        <v>4768</v>
      </c>
      <c r="BU522" s="57" t="s">
        <v>4769</v>
      </c>
      <c r="BX522" s="57" t="s">
        <v>5121</v>
      </c>
    </row>
    <row r="523" spans="61:77">
      <c r="BI523" s="57">
        <v>522</v>
      </c>
      <c r="BJ523" s="57" t="s">
        <v>211</v>
      </c>
      <c r="BK523" s="57" t="s">
        <v>3481</v>
      </c>
      <c r="BL523" s="57" t="s">
        <v>4253</v>
      </c>
      <c r="BM523" s="57" t="s">
        <v>3664</v>
      </c>
      <c r="BN523" s="57" t="s">
        <v>3665</v>
      </c>
      <c r="BO523" s="57" t="s">
        <v>3662</v>
      </c>
      <c r="BP523" s="57" t="s">
        <v>3667</v>
      </c>
      <c r="BQ523" s="57" t="s">
        <v>3666</v>
      </c>
      <c r="BR523" s="57" t="s">
        <v>3485</v>
      </c>
      <c r="BS523" s="57" t="s">
        <v>4767</v>
      </c>
      <c r="BT523" s="57" t="s">
        <v>4768</v>
      </c>
      <c r="BU523" s="57" t="s">
        <v>4769</v>
      </c>
      <c r="BV523" s="57" t="s">
        <v>5012</v>
      </c>
      <c r="BX523" s="57" t="s">
        <v>5012</v>
      </c>
      <c r="BY523" s="57" t="s">
        <v>5122</v>
      </c>
    </row>
    <row r="524" spans="61:77">
      <c r="BI524" s="57">
        <v>523</v>
      </c>
      <c r="BJ524" s="57" t="s">
        <v>211</v>
      </c>
      <c r="BK524" s="57" t="s">
        <v>3481</v>
      </c>
      <c r="BL524" s="57" t="s">
        <v>4253</v>
      </c>
      <c r="BM524" s="57" t="s">
        <v>3672</v>
      </c>
      <c r="BN524" s="57" t="s">
        <v>3673</v>
      </c>
      <c r="BO524" s="57" t="s">
        <v>5118</v>
      </c>
      <c r="BP524" s="57" t="s">
        <v>5119</v>
      </c>
      <c r="BQ524" s="57" t="s">
        <v>5120</v>
      </c>
      <c r="BR524" s="57" t="s">
        <v>3485</v>
      </c>
      <c r="BS524" s="57" t="s">
        <v>4767</v>
      </c>
      <c r="BT524" s="57" t="s">
        <v>4768</v>
      </c>
      <c r="BU524" s="57" t="s">
        <v>4769</v>
      </c>
      <c r="BX524" s="57" t="s">
        <v>5121</v>
      </c>
    </row>
    <row r="525" spans="61:77">
      <c r="BI525" s="57">
        <v>524</v>
      </c>
      <c r="BJ525" s="57" t="s">
        <v>211</v>
      </c>
      <c r="BK525" s="57" t="s">
        <v>3481</v>
      </c>
      <c r="BL525" s="57" t="s">
        <v>4253</v>
      </c>
      <c r="BM525" s="57" t="s">
        <v>3672</v>
      </c>
      <c r="BN525" s="57" t="s">
        <v>3673</v>
      </c>
      <c r="BO525" s="57" t="s">
        <v>3670</v>
      </c>
      <c r="BP525" s="57" t="s">
        <v>3675</v>
      </c>
      <c r="BQ525" s="57" t="s">
        <v>3674</v>
      </c>
      <c r="BR525" s="57" t="s">
        <v>3485</v>
      </c>
      <c r="BS525" s="57" t="s">
        <v>4767</v>
      </c>
      <c r="BT525" s="57" t="s">
        <v>4768</v>
      </c>
      <c r="BU525" s="57" t="s">
        <v>4769</v>
      </c>
      <c r="BV525" s="57" t="s">
        <v>5013</v>
      </c>
      <c r="BX525" s="57" t="s">
        <v>5013</v>
      </c>
      <c r="BY525" s="57" t="s">
        <v>5122</v>
      </c>
    </row>
    <row r="526" spans="61:77">
      <c r="BI526" s="57">
        <v>525</v>
      </c>
      <c r="BJ526" s="57" t="s">
        <v>211</v>
      </c>
      <c r="BK526" s="57" t="s">
        <v>3481</v>
      </c>
      <c r="BL526" s="57" t="s">
        <v>4253</v>
      </c>
      <c r="BM526" s="57" t="s">
        <v>3680</v>
      </c>
      <c r="BN526" s="57" t="s">
        <v>3681</v>
      </c>
      <c r="BO526" s="57" t="s">
        <v>5118</v>
      </c>
      <c r="BP526" s="57" t="s">
        <v>5119</v>
      </c>
      <c r="BQ526" s="57" t="s">
        <v>5120</v>
      </c>
      <c r="BR526" s="57" t="s">
        <v>3485</v>
      </c>
      <c r="BS526" s="57" t="s">
        <v>4767</v>
      </c>
      <c r="BT526" s="57" t="s">
        <v>4768</v>
      </c>
      <c r="BU526" s="57" t="s">
        <v>4769</v>
      </c>
      <c r="BX526" s="57" t="s">
        <v>5121</v>
      </c>
    </row>
    <row r="527" spans="61:77">
      <c r="BI527" s="57">
        <v>526</v>
      </c>
      <c r="BJ527" s="57" t="s">
        <v>211</v>
      </c>
      <c r="BK527" s="57" t="s">
        <v>3481</v>
      </c>
      <c r="BL527" s="57" t="s">
        <v>4253</v>
      </c>
      <c r="BM527" s="57" t="s">
        <v>3680</v>
      </c>
      <c r="BN527" s="57" t="s">
        <v>3681</v>
      </c>
      <c r="BO527" s="57" t="s">
        <v>3678</v>
      </c>
      <c r="BP527" s="57" t="s">
        <v>3683</v>
      </c>
      <c r="BQ527" s="57" t="s">
        <v>3682</v>
      </c>
      <c r="BR527" s="57" t="s">
        <v>3485</v>
      </c>
      <c r="BS527" s="57" t="s">
        <v>4767</v>
      </c>
      <c r="BT527" s="57" t="s">
        <v>4768</v>
      </c>
      <c r="BU527" s="57" t="s">
        <v>4769</v>
      </c>
      <c r="BV527" s="57" t="s">
        <v>5014</v>
      </c>
      <c r="BX527" s="57" t="s">
        <v>5014</v>
      </c>
      <c r="BY527" s="57" t="s">
        <v>5122</v>
      </c>
    </row>
    <row r="528" spans="61:77">
      <c r="BI528" s="57">
        <v>527</v>
      </c>
      <c r="BJ528" s="57" t="s">
        <v>211</v>
      </c>
      <c r="BK528" s="57" t="s">
        <v>3688</v>
      </c>
      <c r="BL528" s="57" t="s">
        <v>4254</v>
      </c>
      <c r="BM528" s="57" t="s">
        <v>3689</v>
      </c>
      <c r="BN528" s="57" t="s">
        <v>3690</v>
      </c>
      <c r="BO528" s="57" t="s">
        <v>3686</v>
      </c>
      <c r="BP528" s="57" t="s">
        <v>3693</v>
      </c>
      <c r="BQ528" s="57" t="s">
        <v>3691</v>
      </c>
      <c r="BR528" s="57" t="s">
        <v>3692</v>
      </c>
      <c r="BS528" s="57" t="s">
        <v>4767</v>
      </c>
      <c r="BT528" s="57" t="s">
        <v>4768</v>
      </c>
      <c r="BU528" s="57" t="s">
        <v>4769</v>
      </c>
      <c r="BX528" s="57" t="s">
        <v>4814</v>
      </c>
    </row>
    <row r="529" spans="61:76">
      <c r="BI529" s="57">
        <v>528</v>
      </c>
      <c r="BJ529" s="57" t="s">
        <v>211</v>
      </c>
      <c r="BK529" s="57" t="s">
        <v>3688</v>
      </c>
      <c r="BL529" s="57" t="s">
        <v>4254</v>
      </c>
      <c r="BM529" s="57" t="s">
        <v>3699</v>
      </c>
      <c r="BN529" s="57" t="s">
        <v>3700</v>
      </c>
      <c r="BO529" s="57" t="s">
        <v>3697</v>
      </c>
      <c r="BP529" s="57" t="s">
        <v>3702</v>
      </c>
      <c r="BQ529" s="57" t="s">
        <v>3701</v>
      </c>
      <c r="BR529" s="57" t="s">
        <v>3692</v>
      </c>
      <c r="BS529" s="57" t="s">
        <v>4767</v>
      </c>
      <c r="BT529" s="57" t="s">
        <v>4768</v>
      </c>
      <c r="BU529" s="57" t="s">
        <v>4769</v>
      </c>
      <c r="BX529" s="57" t="s">
        <v>5015</v>
      </c>
    </row>
    <row r="530" spans="61:76">
      <c r="BI530" s="57">
        <v>529</v>
      </c>
      <c r="BJ530" s="57" t="s">
        <v>211</v>
      </c>
      <c r="BK530" s="57" t="s">
        <v>3688</v>
      </c>
      <c r="BL530" s="57" t="s">
        <v>4254</v>
      </c>
      <c r="BM530" s="57" t="s">
        <v>3707</v>
      </c>
      <c r="BN530" s="57" t="s">
        <v>3708</v>
      </c>
      <c r="BO530" s="57" t="s">
        <v>3705</v>
      </c>
      <c r="BP530" s="57" t="s">
        <v>3710</v>
      </c>
      <c r="BQ530" s="57" t="s">
        <v>3709</v>
      </c>
      <c r="BR530" s="57" t="s">
        <v>3692</v>
      </c>
      <c r="BS530" s="57" t="s">
        <v>4767</v>
      </c>
      <c r="BT530" s="57" t="s">
        <v>4768</v>
      </c>
      <c r="BU530" s="57" t="s">
        <v>4769</v>
      </c>
      <c r="BV530" s="57" t="s">
        <v>5016</v>
      </c>
      <c r="BX530" s="57" t="s">
        <v>5016</v>
      </c>
    </row>
    <row r="531" spans="61:76">
      <c r="BI531" s="57">
        <v>530</v>
      </c>
      <c r="BJ531" s="57" t="s">
        <v>211</v>
      </c>
      <c r="BK531" s="57" t="s">
        <v>3688</v>
      </c>
      <c r="BL531" s="57" t="s">
        <v>4254</v>
      </c>
      <c r="BM531" s="57" t="s">
        <v>3714</v>
      </c>
      <c r="BN531" s="57" t="s">
        <v>3715</v>
      </c>
      <c r="BO531" s="57" t="s">
        <v>3713</v>
      </c>
      <c r="BP531" s="57" t="s">
        <v>3717</v>
      </c>
      <c r="BQ531" s="57" t="s">
        <v>3716</v>
      </c>
      <c r="BR531" s="57" t="s">
        <v>3692</v>
      </c>
      <c r="BS531" s="57" t="s">
        <v>4767</v>
      </c>
      <c r="BT531" s="57" t="s">
        <v>4768</v>
      </c>
      <c r="BU531" s="57" t="s">
        <v>4769</v>
      </c>
      <c r="BX531" s="57" t="s">
        <v>4770</v>
      </c>
    </row>
    <row r="532" spans="61:76">
      <c r="BI532" s="57">
        <v>531</v>
      </c>
      <c r="BJ532" s="57" t="s">
        <v>211</v>
      </c>
      <c r="BK532" s="57" t="s">
        <v>3688</v>
      </c>
      <c r="BL532" s="57" t="s">
        <v>4254</v>
      </c>
      <c r="BM532" s="57" t="s">
        <v>3722</v>
      </c>
      <c r="BN532" s="57" t="s">
        <v>3723</v>
      </c>
      <c r="BO532" s="57" t="s">
        <v>3720</v>
      </c>
      <c r="BP532" s="57" t="s">
        <v>3725</v>
      </c>
      <c r="BQ532" s="57" t="s">
        <v>3724</v>
      </c>
      <c r="BR532" s="57" t="s">
        <v>3692</v>
      </c>
      <c r="BS532" s="57" t="s">
        <v>4767</v>
      </c>
      <c r="BT532" s="57" t="s">
        <v>4768</v>
      </c>
      <c r="BU532" s="57" t="s">
        <v>4769</v>
      </c>
      <c r="BX532" s="57" t="s">
        <v>4770</v>
      </c>
    </row>
    <row r="533" spans="61:76">
      <c r="BI533" s="57">
        <v>532</v>
      </c>
      <c r="BJ533" s="57" t="s">
        <v>211</v>
      </c>
      <c r="BK533" s="57" t="s">
        <v>3688</v>
      </c>
      <c r="BL533" s="57" t="s">
        <v>4254</v>
      </c>
      <c r="BM533" s="57" t="s">
        <v>3730</v>
      </c>
      <c r="BN533" s="57" t="s">
        <v>3731</v>
      </c>
      <c r="BO533" s="57" t="s">
        <v>3728</v>
      </c>
      <c r="BP533" s="57" t="s">
        <v>3733</v>
      </c>
      <c r="BQ533" s="57" t="s">
        <v>3732</v>
      </c>
      <c r="BR533" s="57" t="s">
        <v>3692</v>
      </c>
      <c r="BS533" s="57" t="s">
        <v>4767</v>
      </c>
      <c r="BT533" s="57" t="s">
        <v>4768</v>
      </c>
      <c r="BU533" s="57" t="s">
        <v>4769</v>
      </c>
      <c r="BX533" s="57" t="s">
        <v>5017</v>
      </c>
    </row>
    <row r="534" spans="61:76">
      <c r="BI534" s="57">
        <v>533</v>
      </c>
      <c r="BJ534" s="57" t="s">
        <v>211</v>
      </c>
      <c r="BK534" s="57" t="s">
        <v>3688</v>
      </c>
      <c r="BL534" s="57" t="s">
        <v>4254</v>
      </c>
      <c r="BM534" s="57" t="s">
        <v>3738</v>
      </c>
      <c r="BN534" s="57" t="s">
        <v>3739</v>
      </c>
      <c r="BO534" s="57" t="s">
        <v>3736</v>
      </c>
      <c r="BP534" s="57" t="s">
        <v>3741</v>
      </c>
      <c r="BQ534" s="57" t="s">
        <v>3740</v>
      </c>
      <c r="BR534" s="57" t="s">
        <v>3692</v>
      </c>
      <c r="BS534" s="57" t="s">
        <v>4767</v>
      </c>
      <c r="BT534" s="57" t="s">
        <v>4768</v>
      </c>
      <c r="BU534" s="57" t="s">
        <v>4769</v>
      </c>
      <c r="BX534" s="57" t="s">
        <v>4840</v>
      </c>
    </row>
    <row r="535" spans="61:76">
      <c r="BI535" s="57">
        <v>534</v>
      </c>
      <c r="BJ535" s="57" t="s">
        <v>211</v>
      </c>
      <c r="BK535" s="57" t="s">
        <v>3688</v>
      </c>
      <c r="BL535" s="57" t="s">
        <v>4254</v>
      </c>
      <c r="BM535" s="57" t="s">
        <v>3746</v>
      </c>
      <c r="BN535" s="57" t="s">
        <v>3747</v>
      </c>
      <c r="BO535" s="57" t="s">
        <v>3744</v>
      </c>
      <c r="BP535" s="57" t="s">
        <v>3749</v>
      </c>
      <c r="BQ535" s="57" t="s">
        <v>3748</v>
      </c>
      <c r="BR535" s="57" t="s">
        <v>3692</v>
      </c>
      <c r="BS535" s="57" t="s">
        <v>4767</v>
      </c>
      <c r="BT535" s="57" t="s">
        <v>4768</v>
      </c>
      <c r="BU535" s="57" t="s">
        <v>4769</v>
      </c>
      <c r="BX535" s="57" t="s">
        <v>5018</v>
      </c>
    </row>
    <row r="536" spans="61:76">
      <c r="BI536" s="57">
        <v>535</v>
      </c>
      <c r="BJ536" s="57" t="s">
        <v>211</v>
      </c>
      <c r="BK536" s="57" t="s">
        <v>3688</v>
      </c>
      <c r="BL536" s="57" t="s">
        <v>4254</v>
      </c>
      <c r="BM536" s="57" t="s">
        <v>4206</v>
      </c>
      <c r="BN536" s="57" t="s">
        <v>3786</v>
      </c>
      <c r="BO536" s="57" t="s">
        <v>3784</v>
      </c>
      <c r="BP536" s="57" t="s">
        <v>3788</v>
      </c>
      <c r="BQ536" s="57" t="s">
        <v>3787</v>
      </c>
      <c r="BR536" s="57" t="s">
        <v>3692</v>
      </c>
      <c r="BS536" s="57" t="s">
        <v>4767</v>
      </c>
      <c r="BT536" s="57" t="s">
        <v>4768</v>
      </c>
      <c r="BU536" s="57" t="s">
        <v>4769</v>
      </c>
      <c r="BV536" s="57" t="s">
        <v>5019</v>
      </c>
      <c r="BX536" s="57" t="s">
        <v>5019</v>
      </c>
    </row>
    <row r="537" spans="61:76">
      <c r="BI537" s="57">
        <v>536</v>
      </c>
      <c r="BJ537" s="57" t="s">
        <v>211</v>
      </c>
      <c r="BK537" s="57" t="s">
        <v>3688</v>
      </c>
      <c r="BL537" s="57" t="s">
        <v>4254</v>
      </c>
      <c r="BM537" s="57" t="s">
        <v>3754</v>
      </c>
      <c r="BN537" s="57" t="s">
        <v>3755</v>
      </c>
      <c r="BO537" s="57" t="s">
        <v>3752</v>
      </c>
      <c r="BP537" s="57" t="s">
        <v>3757</v>
      </c>
      <c r="BQ537" s="57" t="s">
        <v>3756</v>
      </c>
      <c r="BR537" s="57" t="s">
        <v>3692</v>
      </c>
      <c r="BS537" s="57" t="s">
        <v>4767</v>
      </c>
      <c r="BT537" s="57" t="s">
        <v>4768</v>
      </c>
      <c r="BU537" s="57" t="s">
        <v>4769</v>
      </c>
      <c r="BX537" s="57" t="s">
        <v>4851</v>
      </c>
    </row>
    <row r="538" spans="61:76">
      <c r="BI538" s="57">
        <v>537</v>
      </c>
      <c r="BJ538" s="57" t="s">
        <v>211</v>
      </c>
      <c r="BK538" s="57" t="s">
        <v>3688</v>
      </c>
      <c r="BL538" s="57" t="s">
        <v>4254</v>
      </c>
      <c r="BM538" s="57" t="s">
        <v>3762</v>
      </c>
      <c r="BN538" s="57" t="s">
        <v>3763</v>
      </c>
      <c r="BO538" s="57" t="s">
        <v>3760</v>
      </c>
      <c r="BP538" s="57" t="s">
        <v>3765</v>
      </c>
      <c r="BQ538" s="57" t="s">
        <v>3764</v>
      </c>
      <c r="BR538" s="57" t="s">
        <v>3692</v>
      </c>
      <c r="BS538" s="57" t="s">
        <v>4767</v>
      </c>
      <c r="BT538" s="57" t="s">
        <v>4768</v>
      </c>
      <c r="BU538" s="57" t="s">
        <v>4769</v>
      </c>
      <c r="BX538" s="57" t="s">
        <v>4770</v>
      </c>
    </row>
    <row r="539" spans="61:76">
      <c r="BI539" s="57">
        <v>538</v>
      </c>
      <c r="BJ539" s="57" t="s">
        <v>211</v>
      </c>
      <c r="BK539" s="57" t="s">
        <v>3688</v>
      </c>
      <c r="BL539" s="57" t="s">
        <v>4254</v>
      </c>
      <c r="BM539" s="57" t="s">
        <v>3770</v>
      </c>
      <c r="BN539" s="57" t="s">
        <v>3771</v>
      </c>
      <c r="BO539" s="57" t="s">
        <v>3768</v>
      </c>
      <c r="BP539" s="57" t="s">
        <v>3773</v>
      </c>
      <c r="BQ539" s="57" t="s">
        <v>3772</v>
      </c>
      <c r="BR539" s="57" t="s">
        <v>3692</v>
      </c>
      <c r="BS539" s="57" t="s">
        <v>4767</v>
      </c>
      <c r="BT539" s="57" t="s">
        <v>4768</v>
      </c>
      <c r="BU539" s="57" t="s">
        <v>4769</v>
      </c>
      <c r="BX539" s="57" t="s">
        <v>4770</v>
      </c>
    </row>
    <row r="540" spans="61:76">
      <c r="BI540" s="57">
        <v>539</v>
      </c>
      <c r="BJ540" s="57" t="s">
        <v>211</v>
      </c>
      <c r="BK540" s="57" t="s">
        <v>3688</v>
      </c>
      <c r="BL540" s="57" t="s">
        <v>4254</v>
      </c>
      <c r="BM540" s="57" t="s">
        <v>3778</v>
      </c>
      <c r="BN540" s="57" t="s">
        <v>3779</v>
      </c>
      <c r="BO540" s="57" t="s">
        <v>3776</v>
      </c>
      <c r="BP540" s="57" t="s">
        <v>3781</v>
      </c>
      <c r="BQ540" s="57" t="s">
        <v>3780</v>
      </c>
      <c r="BR540" s="57" t="s">
        <v>3692</v>
      </c>
      <c r="BS540" s="57" t="s">
        <v>4767</v>
      </c>
      <c r="BT540" s="57" t="s">
        <v>4768</v>
      </c>
      <c r="BU540" s="57" t="s">
        <v>4769</v>
      </c>
      <c r="BX540" s="57" t="s">
        <v>5020</v>
      </c>
    </row>
    <row r="541" spans="61:76">
      <c r="BI541" s="57">
        <v>540</v>
      </c>
      <c r="BJ541" s="57" t="s">
        <v>211</v>
      </c>
      <c r="BK541" s="57" t="s">
        <v>3793</v>
      </c>
      <c r="BL541" s="57" t="s">
        <v>4261</v>
      </c>
      <c r="BM541" s="57" t="s">
        <v>3794</v>
      </c>
      <c r="BN541" s="57" t="s">
        <v>3795</v>
      </c>
      <c r="BO541" s="57" t="s">
        <v>3791</v>
      </c>
      <c r="BP541" s="57" t="s">
        <v>3798</v>
      </c>
      <c r="BQ541" s="57" t="s">
        <v>3796</v>
      </c>
      <c r="BR541" s="57" t="s">
        <v>3797</v>
      </c>
      <c r="BS541" s="57" t="s">
        <v>4767</v>
      </c>
      <c r="BT541" s="57" t="s">
        <v>4768</v>
      </c>
      <c r="BU541" s="57" t="s">
        <v>4769</v>
      </c>
      <c r="BV541" s="57" t="s">
        <v>5021</v>
      </c>
      <c r="BX541" s="57" t="s">
        <v>4834</v>
      </c>
    </row>
    <row r="542" spans="61:76">
      <c r="BI542" s="57">
        <v>541</v>
      </c>
      <c r="BJ542" s="57" t="s">
        <v>211</v>
      </c>
      <c r="BK542" s="57" t="s">
        <v>3793</v>
      </c>
      <c r="BL542" s="57" t="s">
        <v>4261</v>
      </c>
      <c r="BM542" s="57" t="s">
        <v>3804</v>
      </c>
      <c r="BN542" s="57" t="s">
        <v>3805</v>
      </c>
      <c r="BO542" s="57" t="s">
        <v>3802</v>
      </c>
      <c r="BP542" s="57" t="s">
        <v>3807</v>
      </c>
      <c r="BQ542" s="57" t="s">
        <v>3806</v>
      </c>
      <c r="BR542" s="57" t="s">
        <v>3797</v>
      </c>
      <c r="BS542" s="57" t="s">
        <v>4767</v>
      </c>
      <c r="BT542" s="57" t="s">
        <v>4768</v>
      </c>
      <c r="BU542" s="57" t="s">
        <v>4769</v>
      </c>
      <c r="BV542" s="57" t="s">
        <v>5022</v>
      </c>
      <c r="BX542" s="57" t="s">
        <v>5022</v>
      </c>
    </row>
    <row r="543" spans="61:76">
      <c r="BI543" s="57">
        <v>542</v>
      </c>
      <c r="BJ543" s="57" t="s">
        <v>211</v>
      </c>
      <c r="BK543" s="57" t="s">
        <v>3793</v>
      </c>
      <c r="BL543" s="57" t="s">
        <v>4261</v>
      </c>
      <c r="BM543" s="57" t="s">
        <v>904</v>
      </c>
      <c r="BN543" s="57" t="s">
        <v>3811</v>
      </c>
      <c r="BO543" s="57" t="s">
        <v>3791</v>
      </c>
      <c r="BP543" s="57" t="s">
        <v>3798</v>
      </c>
      <c r="BQ543" s="57" t="s">
        <v>3796</v>
      </c>
      <c r="BR543" s="57" t="s">
        <v>3797</v>
      </c>
      <c r="BS543" s="57" t="s">
        <v>4767</v>
      </c>
      <c r="BT543" s="57" t="s">
        <v>4768</v>
      </c>
      <c r="BU543" s="57" t="s">
        <v>4769</v>
      </c>
      <c r="BV543" s="57" t="s">
        <v>5021</v>
      </c>
      <c r="BX543" s="57" t="s">
        <v>5021</v>
      </c>
    </row>
    <row r="544" spans="61:76">
      <c r="BI544" s="57">
        <v>543</v>
      </c>
      <c r="BJ544" s="57" t="s">
        <v>211</v>
      </c>
      <c r="BK544" s="57" t="s">
        <v>3815</v>
      </c>
      <c r="BL544" s="57" t="s">
        <v>4281</v>
      </c>
      <c r="BM544" s="57" t="s">
        <v>3816</v>
      </c>
      <c r="BN544" s="57" t="s">
        <v>3817</v>
      </c>
      <c r="BO544" s="57" t="s">
        <v>3813</v>
      </c>
      <c r="BP544" s="57" t="s">
        <v>3820</v>
      </c>
      <c r="BQ544" s="57" t="s">
        <v>3818</v>
      </c>
      <c r="BR544" s="57" t="s">
        <v>3819</v>
      </c>
      <c r="BS544" s="57" t="s">
        <v>4767</v>
      </c>
      <c r="BT544" s="57" t="s">
        <v>4768</v>
      </c>
      <c r="BU544" s="57" t="s">
        <v>4769</v>
      </c>
      <c r="BX544" s="57" t="s">
        <v>4843</v>
      </c>
    </row>
    <row r="545" spans="61:76">
      <c r="BI545" s="57">
        <v>544</v>
      </c>
      <c r="BJ545" s="57" t="s">
        <v>211</v>
      </c>
      <c r="BK545" s="57" t="s">
        <v>3815</v>
      </c>
      <c r="BL545" s="57" t="s">
        <v>4281</v>
      </c>
      <c r="BM545" s="57" t="s">
        <v>3816</v>
      </c>
      <c r="BN545" s="57" t="s">
        <v>3817</v>
      </c>
      <c r="BO545" s="57" t="s">
        <v>3824</v>
      </c>
      <c r="BP545" s="57" t="s">
        <v>3827</v>
      </c>
      <c r="BQ545" s="57" t="s">
        <v>3826</v>
      </c>
      <c r="BR545" s="57" t="s">
        <v>3819</v>
      </c>
      <c r="BS545" s="57" t="s">
        <v>4767</v>
      </c>
      <c r="BT545" s="57" t="s">
        <v>4768</v>
      </c>
      <c r="BU545" s="57" t="s">
        <v>4769</v>
      </c>
      <c r="BX545" s="57" t="s">
        <v>4770</v>
      </c>
    </row>
    <row r="546" spans="61:76">
      <c r="BI546" s="57">
        <v>545</v>
      </c>
      <c r="BJ546" s="57" t="s">
        <v>211</v>
      </c>
      <c r="BK546" s="57" t="s">
        <v>3815</v>
      </c>
      <c r="BL546" s="57" t="s">
        <v>4281</v>
      </c>
      <c r="BM546" s="57" t="s">
        <v>3816</v>
      </c>
      <c r="BN546" s="57" t="s">
        <v>3817</v>
      </c>
      <c r="BO546" s="57" t="s">
        <v>3829</v>
      </c>
      <c r="BP546" s="57" t="s">
        <v>3832</v>
      </c>
      <c r="BQ546" s="57" t="s">
        <v>3831</v>
      </c>
      <c r="BR546" s="57" t="s">
        <v>3819</v>
      </c>
      <c r="BS546" s="57" t="s">
        <v>4767</v>
      </c>
      <c r="BT546" s="57" t="s">
        <v>4768</v>
      </c>
      <c r="BU546" s="57" t="s">
        <v>4769</v>
      </c>
      <c r="BV546" s="57" t="s">
        <v>5023</v>
      </c>
      <c r="BX546" s="57" t="s">
        <v>5024</v>
      </c>
    </row>
    <row r="547" spans="61:76">
      <c r="BI547" s="57">
        <v>546</v>
      </c>
      <c r="BJ547" s="57" t="s">
        <v>211</v>
      </c>
      <c r="BK547" s="57" t="s">
        <v>3815</v>
      </c>
      <c r="BL547" s="57" t="s">
        <v>4281</v>
      </c>
      <c r="BM547" s="57" t="s">
        <v>3836</v>
      </c>
      <c r="BN547" s="57" t="s">
        <v>3837</v>
      </c>
      <c r="BO547" s="57" t="s">
        <v>3834</v>
      </c>
      <c r="BP547" s="57" t="s">
        <v>3839</v>
      </c>
      <c r="BQ547" s="57" t="s">
        <v>3838</v>
      </c>
      <c r="BR547" s="57" t="s">
        <v>3819</v>
      </c>
      <c r="BS547" s="57" t="s">
        <v>4767</v>
      </c>
      <c r="BT547" s="57" t="s">
        <v>4768</v>
      </c>
      <c r="BU547" s="57" t="s">
        <v>4769</v>
      </c>
      <c r="BX547" s="57" t="s">
        <v>4770</v>
      </c>
    </row>
    <row r="548" spans="61:76">
      <c r="BI548" s="57">
        <v>547</v>
      </c>
      <c r="BJ548" s="57" t="s">
        <v>211</v>
      </c>
      <c r="BK548" s="57" t="s">
        <v>3815</v>
      </c>
      <c r="BL548" s="57" t="s">
        <v>4281</v>
      </c>
      <c r="BM548" s="57" t="s">
        <v>3836</v>
      </c>
      <c r="BN548" s="57" t="s">
        <v>3837</v>
      </c>
      <c r="BO548" s="57" t="s">
        <v>3829</v>
      </c>
      <c r="BP548" s="57" t="s">
        <v>3832</v>
      </c>
      <c r="BQ548" s="57" t="s">
        <v>3831</v>
      </c>
      <c r="BR548" s="57" t="s">
        <v>3819</v>
      </c>
      <c r="BS548" s="57" t="s">
        <v>4767</v>
      </c>
      <c r="BT548" s="57" t="s">
        <v>4768</v>
      </c>
      <c r="BU548" s="57" t="s">
        <v>4769</v>
      </c>
      <c r="BV548" s="57" t="s">
        <v>5023</v>
      </c>
      <c r="BX548" s="57" t="s">
        <v>5024</v>
      </c>
    </row>
    <row r="549" spans="61:76">
      <c r="BI549" s="57">
        <v>548</v>
      </c>
      <c r="BJ549" s="57" t="s">
        <v>211</v>
      </c>
      <c r="BK549" s="57" t="s">
        <v>3815</v>
      </c>
      <c r="BL549" s="57" t="s">
        <v>4281</v>
      </c>
      <c r="BM549" s="57" t="s">
        <v>3845</v>
      </c>
      <c r="BN549" s="57" t="s">
        <v>3846</v>
      </c>
      <c r="BO549" s="57" t="s">
        <v>3843</v>
      </c>
      <c r="BP549" s="57" t="s">
        <v>3848</v>
      </c>
      <c r="BQ549" s="57" t="s">
        <v>3847</v>
      </c>
      <c r="BR549" s="57" t="s">
        <v>3819</v>
      </c>
      <c r="BS549" s="57" t="s">
        <v>4767</v>
      </c>
      <c r="BT549" s="57" t="s">
        <v>4768</v>
      </c>
      <c r="BU549" s="57" t="s">
        <v>4769</v>
      </c>
      <c r="BX549" s="57" t="s">
        <v>4770</v>
      </c>
    </row>
    <row r="550" spans="61:76">
      <c r="BI550" s="57">
        <v>549</v>
      </c>
      <c r="BJ550" s="57" t="s">
        <v>211</v>
      </c>
      <c r="BK550" s="57" t="s">
        <v>3815</v>
      </c>
      <c r="BL550" s="57" t="s">
        <v>4281</v>
      </c>
      <c r="BM550" s="57" t="s">
        <v>3845</v>
      </c>
      <c r="BN550" s="57" t="s">
        <v>3846</v>
      </c>
      <c r="BO550" s="57" t="s">
        <v>3829</v>
      </c>
      <c r="BP550" s="57" t="s">
        <v>3832</v>
      </c>
      <c r="BQ550" s="57" t="s">
        <v>3831</v>
      </c>
      <c r="BR550" s="57" t="s">
        <v>3819</v>
      </c>
      <c r="BS550" s="57" t="s">
        <v>4767</v>
      </c>
      <c r="BT550" s="57" t="s">
        <v>4768</v>
      </c>
      <c r="BU550" s="57" t="s">
        <v>4769</v>
      </c>
      <c r="BV550" s="57" t="s">
        <v>5023</v>
      </c>
      <c r="BX550" s="57" t="s">
        <v>5024</v>
      </c>
    </row>
    <row r="551" spans="61:76">
      <c r="BI551" s="57">
        <v>550</v>
      </c>
      <c r="BJ551" s="57" t="s">
        <v>211</v>
      </c>
      <c r="BK551" s="57" t="s">
        <v>3815</v>
      </c>
      <c r="BL551" s="57" t="s">
        <v>4281</v>
      </c>
      <c r="BM551" s="57" t="s">
        <v>3853</v>
      </c>
      <c r="BN551" s="57" t="s">
        <v>3854</v>
      </c>
      <c r="BO551" s="57" t="s">
        <v>3829</v>
      </c>
      <c r="BP551" s="57" t="s">
        <v>3832</v>
      </c>
      <c r="BQ551" s="57" t="s">
        <v>3831</v>
      </c>
      <c r="BR551" s="57" t="s">
        <v>3819</v>
      </c>
      <c r="BS551" s="57" t="s">
        <v>4767</v>
      </c>
      <c r="BT551" s="57" t="s">
        <v>4768</v>
      </c>
      <c r="BU551" s="57" t="s">
        <v>4769</v>
      </c>
      <c r="BV551" s="57" t="s">
        <v>5023</v>
      </c>
      <c r="BX551" s="57" t="s">
        <v>5024</v>
      </c>
    </row>
    <row r="552" spans="61:76">
      <c r="BI552" s="57">
        <v>551</v>
      </c>
      <c r="BJ552" s="57" t="s">
        <v>211</v>
      </c>
      <c r="BK552" s="57" t="s">
        <v>3815</v>
      </c>
      <c r="BL552" s="57" t="s">
        <v>4281</v>
      </c>
      <c r="BM552" s="57" t="s">
        <v>3857</v>
      </c>
      <c r="BN552" s="57" t="s">
        <v>3858</v>
      </c>
      <c r="BO552" s="57" t="s">
        <v>3829</v>
      </c>
      <c r="BP552" s="57" t="s">
        <v>3832</v>
      </c>
      <c r="BQ552" s="57" t="s">
        <v>3831</v>
      </c>
      <c r="BR552" s="57" t="s">
        <v>3819</v>
      </c>
      <c r="BS552" s="57" t="s">
        <v>4767</v>
      </c>
      <c r="BT552" s="57" t="s">
        <v>4768</v>
      </c>
      <c r="BU552" s="57" t="s">
        <v>4769</v>
      </c>
      <c r="BV552" s="57" t="s">
        <v>5023</v>
      </c>
      <c r="BX552" s="57" t="s">
        <v>5024</v>
      </c>
    </row>
    <row r="553" spans="61:76">
      <c r="BI553" s="57">
        <v>552</v>
      </c>
      <c r="BJ553" s="57" t="s">
        <v>211</v>
      </c>
      <c r="BK553" s="57" t="s">
        <v>3815</v>
      </c>
      <c r="BL553" s="57" t="s">
        <v>4281</v>
      </c>
      <c r="BM553" s="57" t="s">
        <v>3862</v>
      </c>
      <c r="BN553" s="57" t="s">
        <v>3863</v>
      </c>
      <c r="BO553" s="57" t="s">
        <v>3860</v>
      </c>
      <c r="BP553" s="57" t="s">
        <v>3865</v>
      </c>
      <c r="BQ553" s="57" t="s">
        <v>3864</v>
      </c>
      <c r="BR553" s="57" t="s">
        <v>3819</v>
      </c>
      <c r="BS553" s="57" t="s">
        <v>4767</v>
      </c>
      <c r="BT553" s="57" t="s">
        <v>4768</v>
      </c>
      <c r="BU553" s="57" t="s">
        <v>4769</v>
      </c>
      <c r="BX553" s="57" t="s">
        <v>4801</v>
      </c>
    </row>
    <row r="554" spans="61:76">
      <c r="BI554" s="57">
        <v>553</v>
      </c>
      <c r="BJ554" s="57" t="s">
        <v>211</v>
      </c>
      <c r="BK554" s="57" t="s">
        <v>3815</v>
      </c>
      <c r="BL554" s="57" t="s">
        <v>4281</v>
      </c>
      <c r="BM554" s="57" t="s">
        <v>3862</v>
      </c>
      <c r="BN554" s="57" t="s">
        <v>3863</v>
      </c>
      <c r="BO554" s="57" t="s">
        <v>3868</v>
      </c>
      <c r="BP554" s="57" t="s">
        <v>3871</v>
      </c>
      <c r="BQ554" s="57" t="s">
        <v>3870</v>
      </c>
      <c r="BR554" s="57" t="s">
        <v>3819</v>
      </c>
      <c r="BS554" s="57" t="s">
        <v>4767</v>
      </c>
      <c r="BT554" s="57" t="s">
        <v>4768</v>
      </c>
      <c r="BU554" s="57" t="s">
        <v>4769</v>
      </c>
      <c r="BX554" s="57" t="s">
        <v>4806</v>
      </c>
    </row>
    <row r="555" spans="61:76">
      <c r="BI555" s="57">
        <v>554</v>
      </c>
      <c r="BJ555" s="57" t="s">
        <v>211</v>
      </c>
      <c r="BK555" s="57" t="s">
        <v>3815</v>
      </c>
      <c r="BL555" s="57" t="s">
        <v>4281</v>
      </c>
      <c r="BM555" s="57" t="s">
        <v>3862</v>
      </c>
      <c r="BN555" s="57" t="s">
        <v>3863</v>
      </c>
      <c r="BO555" s="57" t="s">
        <v>3873</v>
      </c>
      <c r="BP555" s="57" t="s">
        <v>3876</v>
      </c>
      <c r="BQ555" s="57" t="s">
        <v>3875</v>
      </c>
      <c r="BR555" s="57" t="s">
        <v>3819</v>
      </c>
      <c r="BS555" s="57" t="s">
        <v>4767</v>
      </c>
      <c r="BT555" s="57" t="s">
        <v>4768</v>
      </c>
      <c r="BU555" s="57" t="s">
        <v>4769</v>
      </c>
      <c r="BX555" s="57" t="s">
        <v>4772</v>
      </c>
    </row>
    <row r="556" spans="61:76">
      <c r="BI556" s="57">
        <v>555</v>
      </c>
      <c r="BJ556" s="57" t="s">
        <v>211</v>
      </c>
      <c r="BK556" s="57" t="s">
        <v>3815</v>
      </c>
      <c r="BL556" s="57" t="s">
        <v>4281</v>
      </c>
      <c r="BM556" s="57" t="s">
        <v>3880</v>
      </c>
      <c r="BN556" s="57" t="s">
        <v>3881</v>
      </c>
      <c r="BO556" s="57" t="s">
        <v>3878</v>
      </c>
      <c r="BP556" s="57" t="s">
        <v>3883</v>
      </c>
      <c r="BQ556" s="57" t="s">
        <v>3882</v>
      </c>
      <c r="BR556" s="57" t="s">
        <v>3819</v>
      </c>
      <c r="BS556" s="57" t="s">
        <v>4767</v>
      </c>
      <c r="BT556" s="57" t="s">
        <v>4768</v>
      </c>
      <c r="BU556" s="57" t="s">
        <v>4769</v>
      </c>
      <c r="BX556" s="57" t="s">
        <v>4770</v>
      </c>
    </row>
    <row r="557" spans="61:76">
      <c r="BI557" s="57">
        <v>556</v>
      </c>
      <c r="BJ557" s="57" t="s">
        <v>211</v>
      </c>
      <c r="BK557" s="57" t="s">
        <v>3815</v>
      </c>
      <c r="BL557" s="57" t="s">
        <v>4281</v>
      </c>
      <c r="BM557" s="57" t="s">
        <v>3887</v>
      </c>
      <c r="BN557" s="57" t="s">
        <v>3888</v>
      </c>
      <c r="BO557" s="57" t="s">
        <v>3829</v>
      </c>
      <c r="BP557" s="57" t="s">
        <v>3832</v>
      </c>
      <c r="BQ557" s="57" t="s">
        <v>3831</v>
      </c>
      <c r="BR557" s="57" t="s">
        <v>3819</v>
      </c>
      <c r="BS557" s="57" t="s">
        <v>4767</v>
      </c>
      <c r="BT557" s="57" t="s">
        <v>4768</v>
      </c>
      <c r="BU557" s="57" t="s">
        <v>4769</v>
      </c>
      <c r="BV557" s="57" t="s">
        <v>5023</v>
      </c>
      <c r="BX557" s="57" t="s">
        <v>5024</v>
      </c>
    </row>
    <row r="558" spans="61:76">
      <c r="BI558" s="57">
        <v>557</v>
      </c>
      <c r="BJ558" s="57" t="s">
        <v>211</v>
      </c>
      <c r="BK558" s="57" t="s">
        <v>3815</v>
      </c>
      <c r="BL558" s="57" t="s">
        <v>4281</v>
      </c>
      <c r="BM558" s="57" t="s">
        <v>3891</v>
      </c>
      <c r="BN558" s="57" t="s">
        <v>3892</v>
      </c>
      <c r="BO558" s="57" t="s">
        <v>3829</v>
      </c>
      <c r="BP558" s="57" t="s">
        <v>3832</v>
      </c>
      <c r="BQ558" s="57" t="s">
        <v>3831</v>
      </c>
      <c r="BR558" s="57" t="s">
        <v>3819</v>
      </c>
      <c r="BS558" s="57" t="s">
        <v>4767</v>
      </c>
      <c r="BT558" s="57" t="s">
        <v>4768</v>
      </c>
      <c r="BU558" s="57" t="s">
        <v>4769</v>
      </c>
      <c r="BV558" s="57" t="s">
        <v>5023</v>
      </c>
      <c r="BX558" s="57" t="s">
        <v>5024</v>
      </c>
    </row>
    <row r="559" spans="61:76">
      <c r="BI559" s="57">
        <v>558</v>
      </c>
      <c r="BJ559" s="57" t="s">
        <v>211</v>
      </c>
      <c r="BK559" s="57" t="s">
        <v>3815</v>
      </c>
      <c r="BL559" s="57" t="s">
        <v>4281</v>
      </c>
      <c r="BM559" s="57" t="s">
        <v>3895</v>
      </c>
      <c r="BN559" s="57" t="s">
        <v>3896</v>
      </c>
      <c r="BO559" s="57" t="s">
        <v>3873</v>
      </c>
      <c r="BP559" s="57" t="s">
        <v>3876</v>
      </c>
      <c r="BQ559" s="57" t="s">
        <v>3875</v>
      </c>
      <c r="BR559" s="57" t="s">
        <v>3819</v>
      </c>
      <c r="BS559" s="57" t="s">
        <v>4767</v>
      </c>
      <c r="BT559" s="57" t="s">
        <v>4768</v>
      </c>
      <c r="BU559" s="57" t="s">
        <v>4769</v>
      </c>
      <c r="BX559" s="57" t="s">
        <v>5007</v>
      </c>
    </row>
    <row r="560" spans="61:76">
      <c r="BI560" s="57">
        <v>559</v>
      </c>
      <c r="BJ560" s="57" t="s">
        <v>211</v>
      </c>
      <c r="BK560" s="57" t="s">
        <v>3815</v>
      </c>
      <c r="BL560" s="57" t="s">
        <v>4281</v>
      </c>
      <c r="BM560" s="57" t="s">
        <v>3900</v>
      </c>
      <c r="BN560" s="57" t="s">
        <v>3901</v>
      </c>
      <c r="BO560" s="57" t="s">
        <v>3898</v>
      </c>
      <c r="BP560" s="57" t="s">
        <v>3903</v>
      </c>
      <c r="BQ560" s="57" t="s">
        <v>3902</v>
      </c>
      <c r="BR560" s="57" t="s">
        <v>3819</v>
      </c>
      <c r="BS560" s="57" t="s">
        <v>4767</v>
      </c>
      <c r="BT560" s="57" t="s">
        <v>4768</v>
      </c>
      <c r="BU560" s="57" t="s">
        <v>4769</v>
      </c>
      <c r="BX560" s="57" t="s">
        <v>4770</v>
      </c>
    </row>
    <row r="561" spans="61:76">
      <c r="BI561" s="57">
        <v>560</v>
      </c>
      <c r="BJ561" s="57" t="s">
        <v>211</v>
      </c>
      <c r="BK561" s="57" t="s">
        <v>3815</v>
      </c>
      <c r="BL561" s="57" t="s">
        <v>4281</v>
      </c>
      <c r="BM561" s="57" t="s">
        <v>3907</v>
      </c>
      <c r="BN561" s="57" t="s">
        <v>3908</v>
      </c>
      <c r="BO561" s="57" t="s">
        <v>3829</v>
      </c>
      <c r="BP561" s="57" t="s">
        <v>3832</v>
      </c>
      <c r="BQ561" s="57" t="s">
        <v>3831</v>
      </c>
      <c r="BR561" s="57" t="s">
        <v>3819</v>
      </c>
      <c r="BS561" s="57" t="s">
        <v>4767</v>
      </c>
      <c r="BT561" s="57" t="s">
        <v>4768</v>
      </c>
      <c r="BU561" s="57" t="s">
        <v>4769</v>
      </c>
      <c r="BV561" s="57" t="s">
        <v>5023</v>
      </c>
      <c r="BX561" s="57" t="s">
        <v>5024</v>
      </c>
    </row>
    <row r="562" spans="61:76">
      <c r="BI562" s="57">
        <v>561</v>
      </c>
      <c r="BJ562" s="57" t="s">
        <v>211</v>
      </c>
      <c r="BK562" s="57" t="s">
        <v>3815</v>
      </c>
      <c r="BL562" s="57" t="s">
        <v>4281</v>
      </c>
      <c r="BM562" s="57" t="s">
        <v>3911</v>
      </c>
      <c r="BN562" s="57" t="s">
        <v>3912</v>
      </c>
      <c r="BO562" s="57" t="s">
        <v>3829</v>
      </c>
      <c r="BP562" s="57" t="s">
        <v>3832</v>
      </c>
      <c r="BQ562" s="57" t="s">
        <v>3831</v>
      </c>
      <c r="BR562" s="57" t="s">
        <v>3819</v>
      </c>
      <c r="BS562" s="57" t="s">
        <v>4767</v>
      </c>
      <c r="BT562" s="57" t="s">
        <v>4768</v>
      </c>
      <c r="BU562" s="57" t="s">
        <v>4769</v>
      </c>
      <c r="BV562" s="57" t="s">
        <v>5023</v>
      </c>
      <c r="BX562" s="57" t="s">
        <v>5024</v>
      </c>
    </row>
    <row r="563" spans="61:76">
      <c r="BI563" s="57">
        <v>562</v>
      </c>
      <c r="BJ563" s="57" t="s">
        <v>211</v>
      </c>
      <c r="BK563" s="57" t="s">
        <v>3815</v>
      </c>
      <c r="BL563" s="57" t="s">
        <v>4281</v>
      </c>
      <c r="BM563" s="57" t="s">
        <v>3915</v>
      </c>
      <c r="BN563" s="57" t="s">
        <v>3916</v>
      </c>
      <c r="BO563" s="57" t="s">
        <v>3829</v>
      </c>
      <c r="BP563" s="57" t="s">
        <v>3832</v>
      </c>
      <c r="BQ563" s="57" t="s">
        <v>3831</v>
      </c>
      <c r="BR563" s="57" t="s">
        <v>3819</v>
      </c>
      <c r="BS563" s="57" t="s">
        <v>4767</v>
      </c>
      <c r="BT563" s="57" t="s">
        <v>4768</v>
      </c>
      <c r="BU563" s="57" t="s">
        <v>4769</v>
      </c>
      <c r="BV563" s="57" t="s">
        <v>5023</v>
      </c>
      <c r="BX563" s="57" t="s">
        <v>5024</v>
      </c>
    </row>
    <row r="564" spans="61:76">
      <c r="BI564" s="57">
        <v>563</v>
      </c>
      <c r="BJ564" s="57" t="s">
        <v>211</v>
      </c>
      <c r="BK564" s="57" t="s">
        <v>3920</v>
      </c>
      <c r="BL564" s="57" t="s">
        <v>4282</v>
      </c>
      <c r="BM564" s="57" t="s">
        <v>3921</v>
      </c>
      <c r="BN564" s="57" t="s">
        <v>3922</v>
      </c>
      <c r="BO564" s="57" t="s">
        <v>3918</v>
      </c>
      <c r="BP564" s="57" t="s">
        <v>3925</v>
      </c>
      <c r="BQ564" s="57" t="s">
        <v>3923</v>
      </c>
      <c r="BR564" s="57" t="s">
        <v>3924</v>
      </c>
      <c r="BS564" s="57" t="s">
        <v>4796</v>
      </c>
      <c r="BT564" s="57" t="s">
        <v>4808</v>
      </c>
      <c r="BU564" s="57" t="s">
        <v>4809</v>
      </c>
      <c r="BX564" s="57" t="s">
        <v>4772</v>
      </c>
    </row>
    <row r="565" spans="61:76">
      <c r="BI565" s="57">
        <v>564</v>
      </c>
      <c r="BJ565" s="57" t="s">
        <v>211</v>
      </c>
      <c r="BK565" s="57" t="s">
        <v>3920</v>
      </c>
      <c r="BL565" s="57" t="s">
        <v>4282</v>
      </c>
      <c r="BM565" s="57" t="s">
        <v>3921</v>
      </c>
      <c r="BN565" s="57" t="s">
        <v>3922</v>
      </c>
      <c r="BO565" s="57" t="s">
        <v>3918</v>
      </c>
      <c r="BP565" s="57" t="s">
        <v>3925</v>
      </c>
      <c r="BQ565" s="57" t="s">
        <v>3923</v>
      </c>
      <c r="BR565" s="57" t="s">
        <v>3924</v>
      </c>
      <c r="BS565" s="57" t="s">
        <v>4989</v>
      </c>
      <c r="BT565" s="57" t="s">
        <v>4990</v>
      </c>
      <c r="BU565" s="57" t="s">
        <v>4991</v>
      </c>
      <c r="BX565" s="57" t="s">
        <v>5025</v>
      </c>
    </row>
    <row r="566" spans="61:76">
      <c r="BI566" s="57">
        <v>565</v>
      </c>
      <c r="BJ566" s="57" t="s">
        <v>211</v>
      </c>
      <c r="BK566" s="57" t="s">
        <v>3920</v>
      </c>
      <c r="BL566" s="57" t="s">
        <v>4282</v>
      </c>
      <c r="BM566" s="57" t="s">
        <v>3921</v>
      </c>
      <c r="BN566" s="57" t="s">
        <v>3922</v>
      </c>
      <c r="BO566" s="57" t="s">
        <v>1565</v>
      </c>
      <c r="BP566" s="57" t="s">
        <v>1569</v>
      </c>
      <c r="BQ566" s="57" t="s">
        <v>1567</v>
      </c>
      <c r="BR566" s="57" t="s">
        <v>1568</v>
      </c>
      <c r="BS566" s="57" t="s">
        <v>4878</v>
      </c>
      <c r="BT566" s="57" t="s">
        <v>4879</v>
      </c>
      <c r="BU566" s="57" t="s">
        <v>4880</v>
      </c>
      <c r="BX566" s="57" t="s">
        <v>4855</v>
      </c>
    </row>
    <row r="567" spans="61:76">
      <c r="BI567" s="57">
        <v>566</v>
      </c>
      <c r="BJ567" s="57" t="s">
        <v>211</v>
      </c>
      <c r="BK567" s="57" t="s">
        <v>3920</v>
      </c>
      <c r="BL567" s="57" t="s">
        <v>4282</v>
      </c>
      <c r="BM567" s="57" t="s">
        <v>3921</v>
      </c>
      <c r="BN567" s="57" t="s">
        <v>3922</v>
      </c>
      <c r="BO567" s="57" t="s">
        <v>1565</v>
      </c>
      <c r="BP567" s="57" t="s">
        <v>1569</v>
      </c>
      <c r="BQ567" s="57" t="s">
        <v>1567</v>
      </c>
      <c r="BR567" s="57" t="s">
        <v>1568</v>
      </c>
      <c r="BS567" s="57" t="s">
        <v>4767</v>
      </c>
      <c r="BT567" s="57" t="s">
        <v>4768</v>
      </c>
      <c r="BU567" s="57" t="s">
        <v>4769</v>
      </c>
      <c r="BX567" s="57" t="s">
        <v>4855</v>
      </c>
    </row>
    <row r="568" spans="61:76">
      <c r="BI568" s="57">
        <v>567</v>
      </c>
      <c r="BJ568" s="57" t="s">
        <v>211</v>
      </c>
      <c r="BK568" s="57" t="s">
        <v>3920</v>
      </c>
      <c r="BL568" s="57" t="s">
        <v>4282</v>
      </c>
      <c r="BM568" s="57" t="s">
        <v>3931</v>
      </c>
      <c r="BN568" s="57" t="s">
        <v>3932</v>
      </c>
      <c r="BO568" s="57" t="s">
        <v>3918</v>
      </c>
      <c r="BP568" s="57" t="s">
        <v>3925</v>
      </c>
      <c r="BQ568" s="57" t="s">
        <v>3923</v>
      </c>
      <c r="BR568" s="57" t="s">
        <v>3924</v>
      </c>
      <c r="BS568" s="57" t="s">
        <v>4767</v>
      </c>
      <c r="BT568" s="57" t="s">
        <v>4768</v>
      </c>
      <c r="BU568" s="57" t="s">
        <v>4769</v>
      </c>
      <c r="BX568" s="57" t="s">
        <v>4770</v>
      </c>
    </row>
    <row r="569" spans="61:76">
      <c r="BI569" s="57">
        <v>568</v>
      </c>
      <c r="BJ569" s="57" t="s">
        <v>211</v>
      </c>
      <c r="BK569" s="57" t="s">
        <v>3920</v>
      </c>
      <c r="BL569" s="57" t="s">
        <v>4282</v>
      </c>
      <c r="BM569" s="57" t="s">
        <v>3936</v>
      </c>
      <c r="BN569" s="57" t="s">
        <v>3937</v>
      </c>
      <c r="BO569" s="57" t="s">
        <v>3934</v>
      </c>
      <c r="BP569" s="57" t="s">
        <v>3939</v>
      </c>
      <c r="BQ569" s="57" t="s">
        <v>3938</v>
      </c>
      <c r="BR569" s="57" t="s">
        <v>3924</v>
      </c>
      <c r="BS569" s="57" t="s">
        <v>4767</v>
      </c>
      <c r="BT569" s="57" t="s">
        <v>4768</v>
      </c>
      <c r="BU569" s="57" t="s">
        <v>4769</v>
      </c>
      <c r="BX569" s="57" t="s">
        <v>4834</v>
      </c>
    </row>
    <row r="570" spans="61:76">
      <c r="BI570" s="57">
        <v>569</v>
      </c>
      <c r="BJ570" s="57" t="s">
        <v>211</v>
      </c>
      <c r="BK570" s="57" t="s">
        <v>3920</v>
      </c>
      <c r="BL570" s="57" t="s">
        <v>4282</v>
      </c>
      <c r="BM570" s="57" t="s">
        <v>3943</v>
      </c>
      <c r="BN570" s="57" t="s">
        <v>3944</v>
      </c>
      <c r="BO570" s="57" t="s">
        <v>3946</v>
      </c>
      <c r="BP570" s="57" t="s">
        <v>3949</v>
      </c>
      <c r="BQ570" s="57" t="s">
        <v>3948</v>
      </c>
      <c r="BR570" s="57" t="s">
        <v>3924</v>
      </c>
      <c r="BS570" s="57" t="s">
        <v>4767</v>
      </c>
      <c r="BT570" s="57" t="s">
        <v>4768</v>
      </c>
      <c r="BU570" s="57" t="s">
        <v>4769</v>
      </c>
      <c r="BV570" s="57" t="s">
        <v>5026</v>
      </c>
      <c r="BX570" s="57" t="s">
        <v>5026</v>
      </c>
    </row>
    <row r="571" spans="61:76">
      <c r="BI571" s="57">
        <v>570</v>
      </c>
      <c r="BJ571" s="57" t="s">
        <v>211</v>
      </c>
      <c r="BK571" s="57" t="s">
        <v>3920</v>
      </c>
      <c r="BL571" s="57" t="s">
        <v>4282</v>
      </c>
      <c r="BM571" s="57" t="s">
        <v>3943</v>
      </c>
      <c r="BN571" s="57" t="s">
        <v>3944</v>
      </c>
      <c r="BO571" s="57" t="s">
        <v>3951</v>
      </c>
      <c r="BP571" s="57" t="s">
        <v>3954</v>
      </c>
      <c r="BQ571" s="57" t="s">
        <v>3953</v>
      </c>
      <c r="BR571" s="57" t="s">
        <v>3924</v>
      </c>
      <c r="BS571" s="57" t="s">
        <v>4767</v>
      </c>
      <c r="BT571" s="57" t="s">
        <v>4768</v>
      </c>
      <c r="BU571" s="57" t="s">
        <v>4769</v>
      </c>
      <c r="BX571" s="57" t="s">
        <v>4813</v>
      </c>
    </row>
    <row r="572" spans="61:76">
      <c r="BI572" s="57">
        <v>571</v>
      </c>
      <c r="BJ572" s="57" t="s">
        <v>211</v>
      </c>
      <c r="BK572" s="57" t="s">
        <v>3920</v>
      </c>
      <c r="BL572" s="57" t="s">
        <v>4282</v>
      </c>
      <c r="BM572" s="57" t="s">
        <v>3943</v>
      </c>
      <c r="BN572" s="57" t="s">
        <v>3944</v>
      </c>
      <c r="BO572" s="57" t="s">
        <v>3956</v>
      </c>
      <c r="BP572" s="57" t="s">
        <v>3959</v>
      </c>
      <c r="BQ572" s="57" t="s">
        <v>3958</v>
      </c>
      <c r="BR572" s="57" t="s">
        <v>3924</v>
      </c>
      <c r="BS572" s="57" t="s">
        <v>4767</v>
      </c>
      <c r="BT572" s="57" t="s">
        <v>4768</v>
      </c>
      <c r="BU572" s="57" t="s">
        <v>4769</v>
      </c>
      <c r="BX572" s="57" t="s">
        <v>4851</v>
      </c>
    </row>
    <row r="573" spans="61:76">
      <c r="BI573" s="57">
        <v>572</v>
      </c>
      <c r="BJ573" s="57" t="s">
        <v>211</v>
      </c>
      <c r="BK573" s="57" t="s">
        <v>3920</v>
      </c>
      <c r="BL573" s="57" t="s">
        <v>4282</v>
      </c>
      <c r="BM573" s="57" t="s">
        <v>3943</v>
      </c>
      <c r="BN573" s="57" t="s">
        <v>3944</v>
      </c>
      <c r="BO573" s="57" t="s">
        <v>3961</v>
      </c>
      <c r="BP573" s="57" t="s">
        <v>3964</v>
      </c>
      <c r="BQ573" s="57" t="s">
        <v>3963</v>
      </c>
      <c r="BR573" s="57" t="s">
        <v>3924</v>
      </c>
      <c r="BS573" s="57" t="s">
        <v>4767</v>
      </c>
      <c r="BT573" s="57" t="s">
        <v>4768</v>
      </c>
      <c r="BU573" s="57" t="s">
        <v>4769</v>
      </c>
      <c r="BX573" s="57" t="s">
        <v>4806</v>
      </c>
    </row>
    <row r="574" spans="61:76">
      <c r="BI574" s="57">
        <v>573</v>
      </c>
      <c r="BJ574" s="57" t="s">
        <v>211</v>
      </c>
      <c r="BK574" s="57" t="s">
        <v>3920</v>
      </c>
      <c r="BL574" s="57" t="s">
        <v>4282</v>
      </c>
      <c r="BM574" s="57" t="s">
        <v>1015</v>
      </c>
      <c r="BN574" s="57" t="s">
        <v>3967</v>
      </c>
      <c r="BO574" s="57" t="s">
        <v>3934</v>
      </c>
      <c r="BP574" s="57" t="s">
        <v>3939</v>
      </c>
      <c r="BQ574" s="57" t="s">
        <v>3938</v>
      </c>
      <c r="BR574" s="57" t="s">
        <v>3924</v>
      </c>
      <c r="BS574" s="57" t="s">
        <v>4767</v>
      </c>
      <c r="BT574" s="57" t="s">
        <v>4768</v>
      </c>
      <c r="BU574" s="57" t="s">
        <v>4769</v>
      </c>
      <c r="BX574" s="57" t="s">
        <v>4834</v>
      </c>
    </row>
    <row r="575" spans="61:76">
      <c r="BI575" s="57">
        <v>574</v>
      </c>
      <c r="BJ575" s="57" t="s">
        <v>211</v>
      </c>
      <c r="BK575" s="57" t="s">
        <v>3920</v>
      </c>
      <c r="BL575" s="57" t="s">
        <v>4282</v>
      </c>
      <c r="BM575" s="57" t="s">
        <v>2347</v>
      </c>
      <c r="BN575" s="57" t="s">
        <v>3970</v>
      </c>
      <c r="BO575" s="57" t="s">
        <v>3934</v>
      </c>
      <c r="BP575" s="57" t="s">
        <v>3939</v>
      </c>
      <c r="BQ575" s="57" t="s">
        <v>3938</v>
      </c>
      <c r="BR575" s="57" t="s">
        <v>3924</v>
      </c>
      <c r="BS575" s="57" t="s">
        <v>4767</v>
      </c>
      <c r="BT575" s="57" t="s">
        <v>4768</v>
      </c>
      <c r="BU575" s="57" t="s">
        <v>4769</v>
      </c>
      <c r="BX575" s="57" t="s">
        <v>4834</v>
      </c>
    </row>
    <row r="576" spans="61:76">
      <c r="BI576" s="57">
        <v>575</v>
      </c>
      <c r="BJ576" s="57" t="s">
        <v>211</v>
      </c>
      <c r="BK576" s="57" t="s">
        <v>3920</v>
      </c>
      <c r="BL576" s="57" t="s">
        <v>4282</v>
      </c>
      <c r="BM576" s="57" t="s">
        <v>3974</v>
      </c>
      <c r="BN576" s="57" t="s">
        <v>3975</v>
      </c>
      <c r="BO576" s="57" t="s">
        <v>3972</v>
      </c>
      <c r="BP576" s="57" t="s">
        <v>3977</v>
      </c>
      <c r="BQ576" s="57" t="s">
        <v>3976</v>
      </c>
      <c r="BR576" s="57" t="s">
        <v>3924</v>
      </c>
      <c r="BS576" s="57" t="s">
        <v>4767</v>
      </c>
      <c r="BT576" s="57" t="s">
        <v>4768</v>
      </c>
      <c r="BU576" s="57" t="s">
        <v>4769</v>
      </c>
      <c r="BX576" s="57" t="s">
        <v>5027</v>
      </c>
    </row>
    <row r="577" spans="61:77">
      <c r="BI577" s="57">
        <v>576</v>
      </c>
      <c r="BJ577" s="57" t="s">
        <v>211</v>
      </c>
      <c r="BK577" s="57" t="s">
        <v>3920</v>
      </c>
      <c r="BL577" s="57" t="s">
        <v>4282</v>
      </c>
      <c r="BM577" s="57" t="s">
        <v>3982</v>
      </c>
      <c r="BN577" s="57" t="s">
        <v>3983</v>
      </c>
      <c r="BO577" s="57" t="s">
        <v>3980</v>
      </c>
      <c r="BP577" s="57" t="s">
        <v>3985</v>
      </c>
      <c r="BQ577" s="57" t="s">
        <v>3984</v>
      </c>
      <c r="BR577" s="57" t="s">
        <v>3924</v>
      </c>
      <c r="BS577" s="57" t="s">
        <v>4767</v>
      </c>
      <c r="BT577" s="57" t="s">
        <v>4768</v>
      </c>
      <c r="BU577" s="57" t="s">
        <v>4769</v>
      </c>
      <c r="BX577" s="57" t="s">
        <v>4834</v>
      </c>
    </row>
    <row r="578" spans="61:77">
      <c r="BI578" s="57">
        <v>577</v>
      </c>
      <c r="BJ578" s="57" t="s">
        <v>211</v>
      </c>
      <c r="BK578" s="57" t="s">
        <v>3920</v>
      </c>
      <c r="BL578" s="57" t="s">
        <v>4282</v>
      </c>
      <c r="BM578" s="57" t="s">
        <v>3989</v>
      </c>
      <c r="BN578" s="57" t="s">
        <v>3990</v>
      </c>
      <c r="BO578" s="57" t="s">
        <v>3961</v>
      </c>
      <c r="BP578" s="57" t="s">
        <v>3964</v>
      </c>
      <c r="BQ578" s="57" t="s">
        <v>3963</v>
      </c>
      <c r="BR578" s="57" t="s">
        <v>3924</v>
      </c>
      <c r="BS578" s="57" t="s">
        <v>4767</v>
      </c>
      <c r="BT578" s="57" t="s">
        <v>4768</v>
      </c>
      <c r="BU578" s="57" t="s">
        <v>4769</v>
      </c>
      <c r="BX578" s="57" t="s">
        <v>5028</v>
      </c>
    </row>
    <row r="579" spans="61:77">
      <c r="BI579" s="57">
        <v>578</v>
      </c>
      <c r="BJ579" s="57" t="s">
        <v>211</v>
      </c>
      <c r="BK579" s="57" t="s">
        <v>3920</v>
      </c>
      <c r="BL579" s="57" t="s">
        <v>4282</v>
      </c>
      <c r="BM579" s="57" t="s">
        <v>3993</v>
      </c>
      <c r="BN579" s="57" t="s">
        <v>3994</v>
      </c>
      <c r="BO579" s="57" t="s">
        <v>3918</v>
      </c>
      <c r="BP579" s="57" t="s">
        <v>3925</v>
      </c>
      <c r="BQ579" s="57" t="s">
        <v>3923</v>
      </c>
      <c r="BR579" s="57" t="s">
        <v>3924</v>
      </c>
      <c r="BS579" s="57" t="s">
        <v>4796</v>
      </c>
      <c r="BT579" s="57" t="s">
        <v>4803</v>
      </c>
      <c r="BU579" s="57" t="s">
        <v>4887</v>
      </c>
      <c r="BX579" s="57" t="s">
        <v>5029</v>
      </c>
    </row>
    <row r="580" spans="61:77">
      <c r="BI580" s="57">
        <v>579</v>
      </c>
      <c r="BJ580" s="57" t="s">
        <v>211</v>
      </c>
      <c r="BK580" s="57" t="s">
        <v>3920</v>
      </c>
      <c r="BL580" s="57" t="s">
        <v>4282</v>
      </c>
      <c r="BM580" s="57" t="s">
        <v>3993</v>
      </c>
      <c r="BN580" s="57" t="s">
        <v>3994</v>
      </c>
      <c r="BO580" s="57" t="s">
        <v>3918</v>
      </c>
      <c r="BP580" s="57" t="s">
        <v>3925</v>
      </c>
      <c r="BQ580" s="57" t="s">
        <v>3923</v>
      </c>
      <c r="BR580" s="57" t="s">
        <v>3924</v>
      </c>
      <c r="BS580" s="57" t="s">
        <v>4989</v>
      </c>
      <c r="BT580" s="57" t="s">
        <v>4990</v>
      </c>
      <c r="BU580" s="57" t="s">
        <v>4991</v>
      </c>
      <c r="BX580" s="57" t="s">
        <v>5025</v>
      </c>
    </row>
    <row r="581" spans="61:77">
      <c r="BI581" s="57">
        <v>580</v>
      </c>
      <c r="BJ581" s="57" t="s">
        <v>211</v>
      </c>
      <c r="BK581" s="57" t="s">
        <v>3920</v>
      </c>
      <c r="BL581" s="57" t="s">
        <v>4282</v>
      </c>
      <c r="BM581" s="57" t="s">
        <v>3997</v>
      </c>
      <c r="BN581" s="57" t="s">
        <v>3998</v>
      </c>
      <c r="BO581" s="57" t="s">
        <v>3934</v>
      </c>
      <c r="BP581" s="57" t="s">
        <v>3939</v>
      </c>
      <c r="BQ581" s="57" t="s">
        <v>3938</v>
      </c>
      <c r="BR581" s="57" t="s">
        <v>3924</v>
      </c>
      <c r="BS581" s="57" t="s">
        <v>4767</v>
      </c>
      <c r="BT581" s="57" t="s">
        <v>4768</v>
      </c>
      <c r="BU581" s="57" t="s">
        <v>4769</v>
      </c>
      <c r="BX581" s="57" t="s">
        <v>4834</v>
      </c>
    </row>
    <row r="582" spans="61:77">
      <c r="BI582" s="57">
        <v>581</v>
      </c>
      <c r="BJ582" s="57" t="s">
        <v>211</v>
      </c>
      <c r="BK582" s="57" t="s">
        <v>4002</v>
      </c>
      <c r="BL582" s="57" t="s">
        <v>4289</v>
      </c>
      <c r="BM582" s="57" t="s">
        <v>4003</v>
      </c>
      <c r="BN582" s="57" t="s">
        <v>4004</v>
      </c>
      <c r="BO582" s="57" t="s">
        <v>4000</v>
      </c>
      <c r="BP582" s="57" t="s">
        <v>4007</v>
      </c>
      <c r="BQ582" s="57" t="s">
        <v>4005</v>
      </c>
      <c r="BR582" s="57" t="s">
        <v>4006</v>
      </c>
      <c r="BS582" s="57" t="s">
        <v>4767</v>
      </c>
      <c r="BT582" s="57" t="s">
        <v>4768</v>
      </c>
      <c r="BU582" s="57" t="s">
        <v>4769</v>
      </c>
      <c r="BX582" s="57" t="s">
        <v>4834</v>
      </c>
    </row>
    <row r="583" spans="61:77">
      <c r="BI583" s="57">
        <v>582</v>
      </c>
      <c r="BJ583" s="57" t="s">
        <v>211</v>
      </c>
      <c r="BK583" s="57" t="s">
        <v>4002</v>
      </c>
      <c r="BL583" s="57" t="s">
        <v>4289</v>
      </c>
      <c r="BM583" s="57" t="s">
        <v>4012</v>
      </c>
      <c r="BN583" s="57" t="s">
        <v>4013</v>
      </c>
      <c r="BO583" s="57" t="s">
        <v>4000</v>
      </c>
      <c r="BP583" s="57" t="s">
        <v>4007</v>
      </c>
      <c r="BQ583" s="57" t="s">
        <v>4005</v>
      </c>
      <c r="BR583" s="57" t="s">
        <v>4006</v>
      </c>
      <c r="BS583" s="57" t="s">
        <v>4767</v>
      </c>
      <c r="BT583" s="57" t="s">
        <v>4768</v>
      </c>
      <c r="BU583" s="57" t="s">
        <v>4769</v>
      </c>
      <c r="BX583" s="57" t="s">
        <v>4834</v>
      </c>
    </row>
    <row r="584" spans="61:77">
      <c r="BI584" s="57">
        <v>583</v>
      </c>
      <c r="BJ584" s="57" t="s">
        <v>211</v>
      </c>
      <c r="BK584" s="57" t="s">
        <v>4002</v>
      </c>
      <c r="BL584" s="57" t="s">
        <v>4289</v>
      </c>
      <c r="BM584" s="57" t="s">
        <v>4016</v>
      </c>
      <c r="BN584" s="57" t="s">
        <v>4017</v>
      </c>
      <c r="BO584" s="57" t="s">
        <v>4000</v>
      </c>
      <c r="BP584" s="57" t="s">
        <v>4007</v>
      </c>
      <c r="BQ584" s="57" t="s">
        <v>4005</v>
      </c>
      <c r="BR584" s="57" t="s">
        <v>4006</v>
      </c>
      <c r="BS584" s="57" t="s">
        <v>4767</v>
      </c>
      <c r="BT584" s="57" t="s">
        <v>4768</v>
      </c>
      <c r="BU584" s="57" t="s">
        <v>4769</v>
      </c>
      <c r="BX584" s="57" t="s">
        <v>4834</v>
      </c>
    </row>
    <row r="585" spans="61:77">
      <c r="BI585" s="57">
        <v>584</v>
      </c>
      <c r="BJ585" s="57" t="s">
        <v>211</v>
      </c>
      <c r="BK585" s="57" t="s">
        <v>4002</v>
      </c>
      <c r="BL585" s="57" t="s">
        <v>4289</v>
      </c>
      <c r="BM585" s="57" t="s">
        <v>4020</v>
      </c>
      <c r="BN585" s="57" t="s">
        <v>4021</v>
      </c>
      <c r="BO585" s="57" t="s">
        <v>4000</v>
      </c>
      <c r="BP585" s="57" t="s">
        <v>4007</v>
      </c>
      <c r="BQ585" s="57" t="s">
        <v>4005</v>
      </c>
      <c r="BR585" s="57" t="s">
        <v>4006</v>
      </c>
      <c r="BS585" s="57" t="s">
        <v>4767</v>
      </c>
      <c r="BT585" s="57" t="s">
        <v>4768</v>
      </c>
      <c r="BU585" s="57" t="s">
        <v>4769</v>
      </c>
      <c r="BX585" s="57" t="s">
        <v>4834</v>
      </c>
    </row>
    <row r="586" spans="61:77">
      <c r="BI586" s="57">
        <v>585</v>
      </c>
      <c r="BJ586" s="57" t="s">
        <v>211</v>
      </c>
      <c r="BK586" s="57" t="s">
        <v>4002</v>
      </c>
      <c r="BL586" s="57" t="s">
        <v>4289</v>
      </c>
      <c r="BM586" s="57" t="s">
        <v>4020</v>
      </c>
      <c r="BN586" s="57" t="s">
        <v>4021</v>
      </c>
      <c r="BO586" s="57" t="s">
        <v>4023</v>
      </c>
      <c r="BP586" s="57" t="s">
        <v>4026</v>
      </c>
      <c r="BQ586" s="57" t="s">
        <v>4025</v>
      </c>
      <c r="BR586" s="57" t="s">
        <v>4006</v>
      </c>
      <c r="BS586" s="57" t="s">
        <v>4767</v>
      </c>
      <c r="BT586" s="57" t="s">
        <v>4768</v>
      </c>
      <c r="BU586" s="57" t="s">
        <v>4769</v>
      </c>
      <c r="BX586" s="57" t="s">
        <v>4770</v>
      </c>
      <c r="BY586" s="57" t="s">
        <v>5030</v>
      </c>
    </row>
    <row r="587" spans="61:77">
      <c r="BI587" s="57">
        <v>586</v>
      </c>
      <c r="BJ587" s="57" t="s">
        <v>211</v>
      </c>
      <c r="BK587" s="57" t="s">
        <v>4002</v>
      </c>
      <c r="BL587" s="57" t="s">
        <v>4289</v>
      </c>
      <c r="BM587" s="57" t="s">
        <v>4029</v>
      </c>
      <c r="BN587" s="57" t="s">
        <v>4030</v>
      </c>
      <c r="BO587" s="57" t="s">
        <v>4000</v>
      </c>
      <c r="BP587" s="57" t="s">
        <v>4007</v>
      </c>
      <c r="BQ587" s="57" t="s">
        <v>4005</v>
      </c>
      <c r="BR587" s="57" t="s">
        <v>4006</v>
      </c>
      <c r="BS587" s="57" t="s">
        <v>4767</v>
      </c>
      <c r="BT587" s="57" t="s">
        <v>4768</v>
      </c>
      <c r="BU587" s="57" t="s">
        <v>4769</v>
      </c>
      <c r="BX587" s="57" t="s">
        <v>4834</v>
      </c>
    </row>
    <row r="588" spans="61:77">
      <c r="BI588" s="57">
        <v>587</v>
      </c>
      <c r="BJ588" s="57" t="s">
        <v>211</v>
      </c>
      <c r="BK588" s="57" t="s">
        <v>4002</v>
      </c>
      <c r="BL588" s="57" t="s">
        <v>4289</v>
      </c>
      <c r="BM588" s="57" t="s">
        <v>4033</v>
      </c>
      <c r="BN588" s="57" t="s">
        <v>4034</v>
      </c>
      <c r="BO588" s="57" t="s">
        <v>4000</v>
      </c>
      <c r="BP588" s="57" t="s">
        <v>4007</v>
      </c>
      <c r="BQ588" s="57" t="s">
        <v>4005</v>
      </c>
      <c r="BR588" s="57" t="s">
        <v>4006</v>
      </c>
      <c r="BS588" s="57" t="s">
        <v>4767</v>
      </c>
      <c r="BT588" s="57" t="s">
        <v>4768</v>
      </c>
      <c r="BU588" s="57" t="s">
        <v>4769</v>
      </c>
      <c r="BX588" s="57" t="s">
        <v>4834</v>
      </c>
    </row>
    <row r="589" spans="61:77">
      <c r="BI589" s="57">
        <v>588</v>
      </c>
      <c r="BJ589" s="57" t="s">
        <v>211</v>
      </c>
      <c r="BK589" s="57" t="s">
        <v>4002</v>
      </c>
      <c r="BL589" s="57" t="s">
        <v>4289</v>
      </c>
      <c r="BM589" s="57" t="s">
        <v>1104</v>
      </c>
      <c r="BN589" s="57" t="s">
        <v>4037</v>
      </c>
      <c r="BO589" s="57" t="s">
        <v>4000</v>
      </c>
      <c r="BP589" s="57" t="s">
        <v>4007</v>
      </c>
      <c r="BQ589" s="57" t="s">
        <v>4005</v>
      </c>
      <c r="BR589" s="57" t="s">
        <v>4006</v>
      </c>
      <c r="BS589" s="57" t="s">
        <v>4767</v>
      </c>
      <c r="BT589" s="57" t="s">
        <v>4768</v>
      </c>
      <c r="BU589" s="57" t="s">
        <v>4769</v>
      </c>
      <c r="BX589" s="57" t="s">
        <v>4834</v>
      </c>
    </row>
    <row r="590" spans="61:77">
      <c r="BI590" s="57">
        <v>589</v>
      </c>
      <c r="BJ590" s="57" t="s">
        <v>211</v>
      </c>
      <c r="BK590" s="57" t="s">
        <v>4002</v>
      </c>
      <c r="BL590" s="57" t="s">
        <v>4289</v>
      </c>
      <c r="BM590" s="57" t="s">
        <v>4040</v>
      </c>
      <c r="BN590" s="57" t="s">
        <v>4041</v>
      </c>
      <c r="BO590" s="57" t="s">
        <v>4000</v>
      </c>
      <c r="BP590" s="57" t="s">
        <v>4007</v>
      </c>
      <c r="BQ590" s="57" t="s">
        <v>4005</v>
      </c>
      <c r="BR590" s="57" t="s">
        <v>4006</v>
      </c>
      <c r="BS590" s="57" t="s">
        <v>4767</v>
      </c>
      <c r="BT590" s="57" t="s">
        <v>4768</v>
      </c>
      <c r="BU590" s="57" t="s">
        <v>4769</v>
      </c>
      <c r="BX590" s="57" t="s">
        <v>4834</v>
      </c>
    </row>
    <row r="591" spans="61:77">
      <c r="BI591" s="57">
        <v>590</v>
      </c>
      <c r="BJ591" s="57" t="s">
        <v>211</v>
      </c>
      <c r="BK591" s="57" t="s">
        <v>4002</v>
      </c>
      <c r="BL591" s="57" t="s">
        <v>4289</v>
      </c>
      <c r="BM591" s="57" t="s">
        <v>4045</v>
      </c>
      <c r="BN591" s="57" t="s">
        <v>4046</v>
      </c>
      <c r="BO591" s="57" t="s">
        <v>4043</v>
      </c>
      <c r="BP591" s="57" t="s">
        <v>4048</v>
      </c>
      <c r="BQ591" s="57" t="s">
        <v>4047</v>
      </c>
      <c r="BR591" s="57" t="s">
        <v>4006</v>
      </c>
      <c r="BS591" s="57" t="s">
        <v>4767</v>
      </c>
      <c r="BT591" s="57" t="s">
        <v>4768</v>
      </c>
      <c r="BU591" s="57" t="s">
        <v>4769</v>
      </c>
      <c r="BX591" s="57" t="s">
        <v>5031</v>
      </c>
    </row>
    <row r="592" spans="61:77">
      <c r="BI592" s="57">
        <v>591</v>
      </c>
      <c r="BJ592" s="57" t="s">
        <v>211</v>
      </c>
      <c r="BK592" s="57" t="s">
        <v>4002</v>
      </c>
      <c r="BL592" s="57" t="s">
        <v>4289</v>
      </c>
      <c r="BM592" s="57" t="s">
        <v>4052</v>
      </c>
      <c r="BN592" s="57" t="s">
        <v>4053</v>
      </c>
      <c r="BO592" s="57" t="s">
        <v>4000</v>
      </c>
      <c r="BP592" s="57" t="s">
        <v>4007</v>
      </c>
      <c r="BQ592" s="57" t="s">
        <v>4005</v>
      </c>
      <c r="BR592" s="57" t="s">
        <v>4006</v>
      </c>
      <c r="BS592" s="57" t="s">
        <v>4767</v>
      </c>
      <c r="BT592" s="57" t="s">
        <v>4768</v>
      </c>
      <c r="BU592" s="57" t="s">
        <v>4769</v>
      </c>
      <c r="BX592" s="57" t="s">
        <v>4834</v>
      </c>
    </row>
    <row r="593" spans="61:76">
      <c r="BI593" s="57">
        <v>592</v>
      </c>
      <c r="BJ593" s="57" t="s">
        <v>211</v>
      </c>
      <c r="BK593" s="57" t="s">
        <v>4002</v>
      </c>
      <c r="BL593" s="57" t="s">
        <v>4289</v>
      </c>
      <c r="BM593" s="57" t="s">
        <v>4056</v>
      </c>
      <c r="BN593" s="57" t="s">
        <v>4057</v>
      </c>
      <c r="BO593" s="57" t="s">
        <v>4000</v>
      </c>
      <c r="BP593" s="57" t="s">
        <v>4007</v>
      </c>
      <c r="BQ593" s="57" t="s">
        <v>4005</v>
      </c>
      <c r="BR593" s="57" t="s">
        <v>4006</v>
      </c>
      <c r="BS593" s="57" t="s">
        <v>4767</v>
      </c>
      <c r="BT593" s="57" t="s">
        <v>4768</v>
      </c>
      <c r="BU593" s="57" t="s">
        <v>4769</v>
      </c>
      <c r="BX593" s="57" t="s">
        <v>4834</v>
      </c>
    </row>
    <row r="594" spans="61:76">
      <c r="BI594" s="57">
        <v>593</v>
      </c>
      <c r="BJ594" s="57" t="s">
        <v>211</v>
      </c>
      <c r="BK594" s="57" t="s">
        <v>4002</v>
      </c>
      <c r="BL594" s="57" t="s">
        <v>4289</v>
      </c>
      <c r="BM594" s="57" t="s">
        <v>4060</v>
      </c>
      <c r="BN594" s="57" t="s">
        <v>4061</v>
      </c>
      <c r="BO594" s="57" t="s">
        <v>4000</v>
      </c>
      <c r="BP594" s="57" t="s">
        <v>4007</v>
      </c>
      <c r="BQ594" s="57" t="s">
        <v>4005</v>
      </c>
      <c r="BR594" s="57" t="s">
        <v>4006</v>
      </c>
      <c r="BS594" s="57" t="s">
        <v>4767</v>
      </c>
      <c r="BT594" s="57" t="s">
        <v>4768</v>
      </c>
      <c r="BU594" s="57" t="s">
        <v>4769</v>
      </c>
      <c r="BX594" s="57" t="s">
        <v>4834</v>
      </c>
    </row>
    <row r="595" spans="61:76">
      <c r="BI595" s="57">
        <v>594</v>
      </c>
      <c r="BJ595" s="57" t="s">
        <v>211</v>
      </c>
      <c r="BK595" s="57" t="s">
        <v>4065</v>
      </c>
      <c r="BL595" s="57" t="s">
        <v>4299</v>
      </c>
      <c r="BM595" s="57" t="s">
        <v>4066</v>
      </c>
      <c r="BN595" s="57" t="s">
        <v>4067</v>
      </c>
      <c r="BO595" s="57" t="s">
        <v>4063</v>
      </c>
      <c r="BP595" s="57" t="s">
        <v>4069</v>
      </c>
      <c r="BQ595" s="57" t="s">
        <v>4068</v>
      </c>
      <c r="BR595" s="57" t="s">
        <v>1202</v>
      </c>
      <c r="BS595" s="57" t="s">
        <v>4767</v>
      </c>
      <c r="BT595" s="57" t="s">
        <v>4768</v>
      </c>
      <c r="BU595" s="57" t="s">
        <v>4769</v>
      </c>
      <c r="BX595" s="57" t="s">
        <v>4960</v>
      </c>
    </row>
    <row r="596" spans="61:76">
      <c r="BI596" s="57">
        <v>595</v>
      </c>
      <c r="BJ596" s="57" t="s">
        <v>211</v>
      </c>
      <c r="BK596" s="57" t="s">
        <v>4065</v>
      </c>
      <c r="BL596" s="57" t="s">
        <v>4299</v>
      </c>
      <c r="BM596" s="57" t="s">
        <v>4073</v>
      </c>
      <c r="BN596" s="57" t="s">
        <v>4074</v>
      </c>
      <c r="BO596" s="57" t="s">
        <v>4063</v>
      </c>
      <c r="BP596" s="57" t="s">
        <v>4069</v>
      </c>
      <c r="BQ596" s="57" t="s">
        <v>4068</v>
      </c>
      <c r="BR596" s="57" t="s">
        <v>1202</v>
      </c>
      <c r="BS596" s="57" t="s">
        <v>4767</v>
      </c>
      <c r="BT596" s="57" t="s">
        <v>4768</v>
      </c>
      <c r="BU596" s="57" t="s">
        <v>4769</v>
      </c>
      <c r="BX596" s="57" t="s">
        <v>4960</v>
      </c>
    </row>
    <row r="597" spans="61:76">
      <c r="BI597" s="57">
        <v>596</v>
      </c>
      <c r="BJ597" s="57" t="s">
        <v>211</v>
      </c>
      <c r="BK597" s="57" t="s">
        <v>4065</v>
      </c>
      <c r="BL597" s="57" t="s">
        <v>4299</v>
      </c>
      <c r="BM597" s="57" t="s">
        <v>4077</v>
      </c>
      <c r="BN597" s="57" t="s">
        <v>4078</v>
      </c>
      <c r="BO597" s="57" t="s">
        <v>4063</v>
      </c>
      <c r="BP597" s="57" t="s">
        <v>4069</v>
      </c>
      <c r="BQ597" s="57" t="s">
        <v>4068</v>
      </c>
      <c r="BR597" s="57" t="s">
        <v>1202</v>
      </c>
      <c r="BS597" s="57" t="s">
        <v>4767</v>
      </c>
      <c r="BT597" s="57" t="s">
        <v>4768</v>
      </c>
      <c r="BU597" s="57" t="s">
        <v>4769</v>
      </c>
      <c r="BX597" s="57" t="s">
        <v>4960</v>
      </c>
    </row>
    <row r="598" spans="61:76">
      <c r="BI598" s="57">
        <v>597</v>
      </c>
      <c r="BJ598" s="57" t="s">
        <v>211</v>
      </c>
      <c r="BK598" s="57" t="s">
        <v>4065</v>
      </c>
      <c r="BL598" s="57" t="s">
        <v>4299</v>
      </c>
      <c r="BM598" s="57" t="s">
        <v>4082</v>
      </c>
      <c r="BN598" s="57" t="s">
        <v>4083</v>
      </c>
      <c r="BO598" s="57" t="s">
        <v>780</v>
      </c>
      <c r="BP598" s="57" t="s">
        <v>787</v>
      </c>
      <c r="BQ598" s="57" t="s">
        <v>785</v>
      </c>
      <c r="BR598" s="57" t="s">
        <v>786</v>
      </c>
      <c r="BS598" s="57" t="s">
        <v>4767</v>
      </c>
      <c r="BT598" s="57" t="s">
        <v>4768</v>
      </c>
      <c r="BU598" s="57" t="s">
        <v>4769</v>
      </c>
      <c r="BX598" s="57" t="s">
        <v>4776</v>
      </c>
    </row>
    <row r="599" spans="61:76">
      <c r="BI599" s="57">
        <v>598</v>
      </c>
      <c r="BJ599" s="57" t="s">
        <v>211</v>
      </c>
      <c r="BK599" s="57" t="s">
        <v>4065</v>
      </c>
      <c r="BL599" s="57" t="s">
        <v>4299</v>
      </c>
      <c r="BM599" s="57" t="s">
        <v>4082</v>
      </c>
      <c r="BN599" s="57" t="s">
        <v>4083</v>
      </c>
      <c r="BO599" s="57" t="s">
        <v>4080</v>
      </c>
      <c r="BP599" s="57" t="s">
        <v>4085</v>
      </c>
      <c r="BQ599" s="57" t="s">
        <v>785</v>
      </c>
      <c r="BR599" s="57" t="s">
        <v>4084</v>
      </c>
      <c r="BS599" s="57" t="s">
        <v>4767</v>
      </c>
      <c r="BT599" s="57" t="s">
        <v>4768</v>
      </c>
      <c r="BU599" s="57" t="s">
        <v>4769</v>
      </c>
      <c r="BV599" s="57" t="s">
        <v>5032</v>
      </c>
      <c r="BX599" s="57" t="s">
        <v>5032</v>
      </c>
    </row>
    <row r="600" spans="61:76">
      <c r="BI600" s="57">
        <v>599</v>
      </c>
      <c r="BJ600" s="57" t="s">
        <v>211</v>
      </c>
      <c r="BK600" s="57" t="s">
        <v>4065</v>
      </c>
      <c r="BL600" s="57" t="s">
        <v>4299</v>
      </c>
      <c r="BM600" s="57" t="s">
        <v>4082</v>
      </c>
      <c r="BN600" s="57" t="s">
        <v>4083</v>
      </c>
      <c r="BO600" s="57" t="s">
        <v>791</v>
      </c>
      <c r="BP600" s="57" t="s">
        <v>795</v>
      </c>
      <c r="BQ600" s="57" t="s">
        <v>793</v>
      </c>
      <c r="BR600" s="57" t="s">
        <v>794</v>
      </c>
      <c r="BS600" s="57" t="s">
        <v>4767</v>
      </c>
      <c r="BT600" s="57" t="s">
        <v>4768</v>
      </c>
      <c r="BU600" s="57" t="s">
        <v>4769</v>
      </c>
      <c r="BV600" s="57" t="s">
        <v>4777</v>
      </c>
      <c r="BX600" s="57" t="s">
        <v>4772</v>
      </c>
    </row>
    <row r="601" spans="61:76">
      <c r="BI601" s="57">
        <v>600</v>
      </c>
      <c r="BJ601" s="57" t="s">
        <v>211</v>
      </c>
      <c r="BK601" s="57" t="s">
        <v>4065</v>
      </c>
      <c r="BL601" s="57" t="s">
        <v>4299</v>
      </c>
      <c r="BM601" s="57" t="s">
        <v>4082</v>
      </c>
      <c r="BN601" s="57" t="s">
        <v>4083</v>
      </c>
      <c r="BO601" s="57" t="s">
        <v>4089</v>
      </c>
      <c r="BP601" s="57" t="s">
        <v>4092</v>
      </c>
      <c r="BQ601" s="57" t="s">
        <v>4091</v>
      </c>
      <c r="BR601" s="57" t="s">
        <v>1202</v>
      </c>
      <c r="BS601" s="57" t="s">
        <v>4767</v>
      </c>
      <c r="BT601" s="57" t="s">
        <v>4768</v>
      </c>
      <c r="BU601" s="57" t="s">
        <v>4769</v>
      </c>
      <c r="BV601" s="57" t="s">
        <v>5013</v>
      </c>
      <c r="BX601" s="57" t="s">
        <v>5013</v>
      </c>
    </row>
    <row r="602" spans="61:76">
      <c r="BI602" s="57">
        <v>601</v>
      </c>
      <c r="BJ602" s="57" t="s">
        <v>211</v>
      </c>
      <c r="BK602" s="57" t="s">
        <v>4065</v>
      </c>
      <c r="BL602" s="57" t="s">
        <v>4299</v>
      </c>
      <c r="BM602" s="57" t="s">
        <v>4095</v>
      </c>
      <c r="BN602" s="57" t="s">
        <v>4096</v>
      </c>
      <c r="BO602" s="57" t="s">
        <v>4063</v>
      </c>
      <c r="BP602" s="57" t="s">
        <v>4069</v>
      </c>
      <c r="BQ602" s="57" t="s">
        <v>4068</v>
      </c>
      <c r="BR602" s="57" t="s">
        <v>1202</v>
      </c>
      <c r="BS602" s="57" t="s">
        <v>4767</v>
      </c>
      <c r="BT602" s="57" t="s">
        <v>4768</v>
      </c>
      <c r="BU602" s="57" t="s">
        <v>4769</v>
      </c>
      <c r="BX602" s="57" t="s">
        <v>4960</v>
      </c>
    </row>
    <row r="603" spans="61:76">
      <c r="BI603" s="57">
        <v>602</v>
      </c>
      <c r="BJ603" s="57" t="s">
        <v>211</v>
      </c>
      <c r="BK603" s="57" t="s">
        <v>4065</v>
      </c>
      <c r="BL603" s="57" t="s">
        <v>4299</v>
      </c>
      <c r="BM603" s="57" t="s">
        <v>4099</v>
      </c>
      <c r="BN603" s="57" t="s">
        <v>4100</v>
      </c>
      <c r="BO603" s="57" t="s">
        <v>4063</v>
      </c>
      <c r="BP603" s="57" t="s">
        <v>4069</v>
      </c>
      <c r="BQ603" s="57" t="s">
        <v>4068</v>
      </c>
      <c r="BR603" s="57" t="s">
        <v>1202</v>
      </c>
      <c r="BS603" s="57" t="s">
        <v>4767</v>
      </c>
      <c r="BT603" s="57" t="s">
        <v>4768</v>
      </c>
      <c r="BU603" s="57" t="s">
        <v>4769</v>
      </c>
      <c r="BX603" s="57" t="s">
        <v>4960</v>
      </c>
    </row>
    <row r="604" spans="61:76">
      <c r="BI604" s="57">
        <v>603</v>
      </c>
      <c r="BJ604" s="57" t="s">
        <v>211</v>
      </c>
      <c r="BK604" s="57" t="s">
        <v>4065</v>
      </c>
      <c r="BL604" s="57" t="s">
        <v>4299</v>
      </c>
      <c r="BM604" s="57" t="s">
        <v>4103</v>
      </c>
      <c r="BN604" s="57" t="s">
        <v>4104</v>
      </c>
      <c r="BO604" s="57" t="s">
        <v>4063</v>
      </c>
      <c r="BP604" s="57" t="s">
        <v>4069</v>
      </c>
      <c r="BQ604" s="57" t="s">
        <v>4068</v>
      </c>
      <c r="BR604" s="57" t="s">
        <v>1202</v>
      </c>
      <c r="BS604" s="57" t="s">
        <v>4767</v>
      </c>
      <c r="BT604" s="57" t="s">
        <v>4768</v>
      </c>
      <c r="BU604" s="57" t="s">
        <v>4769</v>
      </c>
      <c r="BX604" s="57" t="s">
        <v>4960</v>
      </c>
    </row>
    <row r="605" spans="61:76">
      <c r="BI605" s="57">
        <v>604</v>
      </c>
      <c r="BJ605" s="57" t="s">
        <v>211</v>
      </c>
      <c r="BK605" s="57" t="s">
        <v>4065</v>
      </c>
      <c r="BL605" s="57" t="s">
        <v>4299</v>
      </c>
      <c r="BM605" s="57" t="s">
        <v>4107</v>
      </c>
      <c r="BN605" s="57" t="s">
        <v>4108</v>
      </c>
      <c r="BO605" s="57" t="s">
        <v>4063</v>
      </c>
      <c r="BP605" s="57" t="s">
        <v>4069</v>
      </c>
      <c r="BQ605" s="57" t="s">
        <v>4068</v>
      </c>
      <c r="BR605" s="57" t="s">
        <v>1202</v>
      </c>
      <c r="BS605" s="57" t="s">
        <v>4767</v>
      </c>
      <c r="BT605" s="57" t="s">
        <v>4768</v>
      </c>
      <c r="BU605" s="57" t="s">
        <v>4769</v>
      </c>
      <c r="BX605" s="57" t="s">
        <v>4960</v>
      </c>
    </row>
    <row r="606" spans="61:76">
      <c r="BI606" s="57">
        <v>605</v>
      </c>
      <c r="BJ606" s="57" t="s">
        <v>211</v>
      </c>
      <c r="BK606" s="57" t="s">
        <v>4065</v>
      </c>
      <c r="BL606" s="57" t="s">
        <v>4299</v>
      </c>
      <c r="BM606" s="57" t="s">
        <v>4111</v>
      </c>
      <c r="BN606" s="57" t="s">
        <v>4112</v>
      </c>
      <c r="BO606" s="57" t="s">
        <v>4063</v>
      </c>
      <c r="BP606" s="57" t="s">
        <v>4069</v>
      </c>
      <c r="BQ606" s="57" t="s">
        <v>4068</v>
      </c>
      <c r="BR606" s="57" t="s">
        <v>1202</v>
      </c>
      <c r="BS606" s="57" t="s">
        <v>4767</v>
      </c>
      <c r="BT606" s="57" t="s">
        <v>4768</v>
      </c>
      <c r="BU606" s="57" t="s">
        <v>4769</v>
      </c>
      <c r="BX606" s="57" t="s">
        <v>4960</v>
      </c>
    </row>
    <row r="607" spans="61:76">
      <c r="BI607" s="57">
        <v>606</v>
      </c>
      <c r="BJ607" s="57" t="s">
        <v>211</v>
      </c>
      <c r="BK607" s="57" t="s">
        <v>4065</v>
      </c>
      <c r="BL607" s="57" t="s">
        <v>4299</v>
      </c>
      <c r="BM607" s="57" t="s">
        <v>4116</v>
      </c>
      <c r="BN607" s="57" t="s">
        <v>4117</v>
      </c>
      <c r="BO607" s="57" t="s">
        <v>4114</v>
      </c>
      <c r="BP607" s="57" t="s">
        <v>4119</v>
      </c>
      <c r="BQ607" s="57" t="s">
        <v>4118</v>
      </c>
      <c r="BR607" s="57" t="s">
        <v>1202</v>
      </c>
      <c r="BS607" s="57" t="s">
        <v>4767</v>
      </c>
      <c r="BT607" s="57" t="s">
        <v>4768</v>
      </c>
      <c r="BU607" s="57" t="s">
        <v>4769</v>
      </c>
      <c r="BV607" s="57" t="s">
        <v>5033</v>
      </c>
      <c r="BX607" s="57" t="s">
        <v>5033</v>
      </c>
    </row>
    <row r="608" spans="61:76">
      <c r="BI608" s="57">
        <v>607</v>
      </c>
      <c r="BJ608" s="57" t="s">
        <v>211</v>
      </c>
      <c r="BK608" s="57" t="s">
        <v>4065</v>
      </c>
      <c r="BL608" s="57" t="s">
        <v>4299</v>
      </c>
      <c r="BM608" s="57" t="s">
        <v>4123</v>
      </c>
      <c r="BN608" s="57" t="s">
        <v>4124</v>
      </c>
      <c r="BO608" s="57" t="s">
        <v>4063</v>
      </c>
      <c r="BP608" s="57" t="s">
        <v>4069</v>
      </c>
      <c r="BQ608" s="57" t="s">
        <v>4068</v>
      </c>
      <c r="BR608" s="57" t="s">
        <v>1202</v>
      </c>
      <c r="BS608" s="57" t="s">
        <v>4767</v>
      </c>
      <c r="BT608" s="57" t="s">
        <v>4768</v>
      </c>
      <c r="BU608" s="57" t="s">
        <v>4769</v>
      </c>
      <c r="BX608" s="57" t="s">
        <v>4960</v>
      </c>
    </row>
  </sheetData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REESTR_MO">
    <tabColor indexed="47"/>
  </sheetPr>
  <dimension ref="A1:F491"/>
  <sheetViews>
    <sheetView showGridLines="0" zoomScaleNormal="100" workbookViewId="0"/>
  </sheetViews>
  <sheetFormatPr defaultRowHeight="11.25"/>
  <cols>
    <col min="1" max="2" width="36.7109375" style="48" customWidth="1"/>
    <col min="3" max="3" width="12.7109375" style="48" customWidth="1"/>
    <col min="4" max="4" width="50.7109375" style="48" customWidth="1"/>
    <col min="5" max="5" width="36.7109375" style="48" customWidth="1"/>
    <col min="6" max="6" width="12.7109375" style="48" customWidth="1"/>
    <col min="7" max="16384" width="9.140625" style="48"/>
  </cols>
  <sheetData>
    <row r="1" spans="1:6">
      <c r="A1" s="48" t="s">
        <v>4340</v>
      </c>
      <c r="B1" s="48" t="s">
        <v>4341</v>
      </c>
      <c r="C1" s="48" t="s">
        <v>234</v>
      </c>
      <c r="D1" s="48" t="s">
        <v>4342</v>
      </c>
      <c r="E1" s="48" t="s">
        <v>4340</v>
      </c>
      <c r="F1" s="48" t="s">
        <v>4343</v>
      </c>
    </row>
    <row r="2" spans="1:6">
      <c r="A2" s="48" t="s">
        <v>690</v>
      </c>
      <c r="B2" s="48" t="s">
        <v>691</v>
      </c>
      <c r="C2" s="48" t="s">
        <v>692</v>
      </c>
      <c r="D2" s="48" t="s">
        <v>4133</v>
      </c>
      <c r="E2" s="48" t="s">
        <v>690</v>
      </c>
      <c r="F2" s="48" t="s">
        <v>4305</v>
      </c>
    </row>
    <row r="3" spans="1:6">
      <c r="A3" s="48" t="s">
        <v>690</v>
      </c>
      <c r="B3" s="48" t="s">
        <v>690</v>
      </c>
      <c r="C3" s="48" t="s">
        <v>4132</v>
      </c>
      <c r="D3" s="48" t="s">
        <v>4134</v>
      </c>
      <c r="E3" s="48" t="s">
        <v>782</v>
      </c>
      <c r="F3" s="48" t="s">
        <v>4306</v>
      </c>
    </row>
    <row r="4" spans="1:6">
      <c r="A4" s="48" t="s">
        <v>690</v>
      </c>
      <c r="B4" s="48" t="s">
        <v>703</v>
      </c>
      <c r="C4" s="48" t="s">
        <v>704</v>
      </c>
      <c r="D4" s="48" t="s">
        <v>4133</v>
      </c>
      <c r="E4" s="48" t="s">
        <v>912</v>
      </c>
      <c r="F4" s="48" t="s">
        <v>4307</v>
      </c>
    </row>
    <row r="5" spans="1:6">
      <c r="A5" s="48" t="s">
        <v>690</v>
      </c>
      <c r="B5" s="48" t="s">
        <v>716</v>
      </c>
      <c r="C5" s="48" t="s">
        <v>717</v>
      </c>
      <c r="D5" s="48" t="s">
        <v>4133</v>
      </c>
      <c r="E5" s="48" t="s">
        <v>1062</v>
      </c>
      <c r="F5" s="48" t="s">
        <v>4308</v>
      </c>
    </row>
    <row r="6" spans="1:6">
      <c r="A6" s="48" t="s">
        <v>690</v>
      </c>
      <c r="B6" s="48" t="s">
        <v>723</v>
      </c>
      <c r="C6" s="48" t="s">
        <v>724</v>
      </c>
      <c r="D6" s="48" t="s">
        <v>4133</v>
      </c>
      <c r="E6" s="48" t="s">
        <v>1149</v>
      </c>
      <c r="F6" s="48" t="s">
        <v>4309</v>
      </c>
    </row>
    <row r="7" spans="1:6">
      <c r="A7" s="48" t="s">
        <v>690</v>
      </c>
      <c r="B7" s="48" t="s">
        <v>735</v>
      </c>
      <c r="C7" s="48" t="s">
        <v>736</v>
      </c>
      <c r="D7" s="48" t="s">
        <v>4133</v>
      </c>
      <c r="E7" s="48" t="s">
        <v>1216</v>
      </c>
      <c r="F7" s="48" t="s">
        <v>4310</v>
      </c>
    </row>
    <row r="8" spans="1:6">
      <c r="A8" s="48" t="s">
        <v>690</v>
      </c>
      <c r="B8" s="48" t="s">
        <v>745</v>
      </c>
      <c r="C8" s="48" t="s">
        <v>746</v>
      </c>
      <c r="D8" s="48" t="s">
        <v>4133</v>
      </c>
      <c r="E8" s="48" t="s">
        <v>1246</v>
      </c>
      <c r="F8" s="48" t="s">
        <v>4311</v>
      </c>
    </row>
    <row r="9" spans="1:6">
      <c r="A9" s="48" t="s">
        <v>690</v>
      </c>
      <c r="B9" s="48" t="s">
        <v>758</v>
      </c>
      <c r="C9" s="48" t="s">
        <v>759</v>
      </c>
      <c r="D9" s="48" t="s">
        <v>4133</v>
      </c>
      <c r="E9" s="48" t="s">
        <v>1580</v>
      </c>
      <c r="F9" s="48" t="s">
        <v>4312</v>
      </c>
    </row>
    <row r="10" spans="1:6">
      <c r="A10" s="48" t="s">
        <v>690</v>
      </c>
      <c r="B10" s="48" t="s">
        <v>766</v>
      </c>
      <c r="C10" s="48" t="s">
        <v>767</v>
      </c>
      <c r="D10" s="48" t="s">
        <v>4133</v>
      </c>
      <c r="E10" s="48" t="s">
        <v>1601</v>
      </c>
      <c r="F10" s="48" t="s">
        <v>4313</v>
      </c>
    </row>
    <row r="11" spans="1:6">
      <c r="A11" s="48" t="s">
        <v>690</v>
      </c>
      <c r="B11" s="48" t="s">
        <v>774</v>
      </c>
      <c r="C11" s="48" t="s">
        <v>775</v>
      </c>
      <c r="D11" s="48" t="s">
        <v>4133</v>
      </c>
      <c r="E11" s="48" t="s">
        <v>1702</v>
      </c>
      <c r="F11" s="48" t="s">
        <v>4314</v>
      </c>
    </row>
    <row r="12" spans="1:6">
      <c r="A12" s="48" t="s">
        <v>782</v>
      </c>
      <c r="B12" s="48" t="s">
        <v>782</v>
      </c>
      <c r="C12" s="48" t="s">
        <v>4135</v>
      </c>
      <c r="D12" s="48" t="s">
        <v>4134</v>
      </c>
      <c r="E12" s="48" t="s">
        <v>1817</v>
      </c>
      <c r="F12" s="48" t="s">
        <v>4315</v>
      </c>
    </row>
    <row r="13" spans="1:6">
      <c r="A13" s="48" t="s">
        <v>782</v>
      </c>
      <c r="B13" s="48" t="s">
        <v>783</v>
      </c>
      <c r="C13" s="48" t="s">
        <v>784</v>
      </c>
      <c r="D13" s="48" t="s">
        <v>4136</v>
      </c>
      <c r="E13" s="48" t="s">
        <v>1922</v>
      </c>
      <c r="F13" s="48" t="s">
        <v>4316</v>
      </c>
    </row>
    <row r="14" spans="1:6">
      <c r="A14" s="48" t="s">
        <v>782</v>
      </c>
      <c r="B14" s="48" t="s">
        <v>819</v>
      </c>
      <c r="C14" s="48" t="s">
        <v>820</v>
      </c>
      <c r="D14" s="48" t="s">
        <v>4133</v>
      </c>
      <c r="E14" s="48" t="s">
        <v>1987</v>
      </c>
      <c r="F14" s="48" t="s">
        <v>4317</v>
      </c>
    </row>
    <row r="15" spans="1:6">
      <c r="A15" s="48" t="s">
        <v>782</v>
      </c>
      <c r="B15" s="48" t="s">
        <v>827</v>
      </c>
      <c r="C15" s="48" t="s">
        <v>828</v>
      </c>
      <c r="D15" s="48" t="s">
        <v>4133</v>
      </c>
      <c r="E15" s="48" t="s">
        <v>2041</v>
      </c>
      <c r="F15" s="48" t="s">
        <v>4318</v>
      </c>
    </row>
    <row r="16" spans="1:6">
      <c r="A16" s="48" t="s">
        <v>782</v>
      </c>
      <c r="B16" s="48" t="s">
        <v>835</v>
      </c>
      <c r="C16" s="48" t="s">
        <v>836</v>
      </c>
      <c r="D16" s="48" t="s">
        <v>4133</v>
      </c>
      <c r="E16" s="48" t="s">
        <v>2085</v>
      </c>
      <c r="F16" s="48" t="s">
        <v>4319</v>
      </c>
    </row>
    <row r="17" spans="1:6">
      <c r="A17" s="48" t="s">
        <v>782</v>
      </c>
      <c r="B17" s="48" t="s">
        <v>843</v>
      </c>
      <c r="C17" s="48" t="s">
        <v>844</v>
      </c>
      <c r="D17" s="48" t="s">
        <v>4133</v>
      </c>
      <c r="E17" s="48" t="s">
        <v>2223</v>
      </c>
      <c r="F17" s="48" t="s">
        <v>4320</v>
      </c>
    </row>
    <row r="18" spans="1:6">
      <c r="A18" s="48" t="s">
        <v>782</v>
      </c>
      <c r="B18" s="48" t="s">
        <v>851</v>
      </c>
      <c r="C18" s="48" t="s">
        <v>852</v>
      </c>
      <c r="D18" s="48" t="s">
        <v>4133</v>
      </c>
      <c r="E18" s="48" t="s">
        <v>2291</v>
      </c>
      <c r="F18" s="48" t="s">
        <v>4321</v>
      </c>
    </row>
    <row r="19" spans="1:6">
      <c r="A19" s="48" t="s">
        <v>782</v>
      </c>
      <c r="B19" s="48" t="s">
        <v>859</v>
      </c>
      <c r="C19" s="48" t="s">
        <v>860</v>
      </c>
      <c r="D19" s="48" t="s">
        <v>4133</v>
      </c>
      <c r="E19" s="48" t="s">
        <v>2417</v>
      </c>
      <c r="F19" s="48" t="s">
        <v>4322</v>
      </c>
    </row>
    <row r="20" spans="1:6">
      <c r="A20" s="48" t="s">
        <v>782</v>
      </c>
      <c r="B20" s="48" t="s">
        <v>867</v>
      </c>
      <c r="C20" s="48" t="s">
        <v>868</v>
      </c>
      <c r="D20" s="48" t="s">
        <v>4133</v>
      </c>
      <c r="E20" s="48" t="s">
        <v>2503</v>
      </c>
      <c r="F20" s="48" t="s">
        <v>4323</v>
      </c>
    </row>
    <row r="21" spans="1:6">
      <c r="A21" s="48" t="s">
        <v>782</v>
      </c>
      <c r="B21" s="48" t="s">
        <v>875</v>
      </c>
      <c r="C21" s="48" t="s">
        <v>876</v>
      </c>
      <c r="D21" s="48" t="s">
        <v>4133</v>
      </c>
      <c r="E21" s="48" t="s">
        <v>2646</v>
      </c>
      <c r="F21" s="48" t="s">
        <v>4324</v>
      </c>
    </row>
    <row r="22" spans="1:6">
      <c r="A22" s="48" t="s">
        <v>782</v>
      </c>
      <c r="B22" s="48" t="s">
        <v>888</v>
      </c>
      <c r="C22" s="48" t="s">
        <v>889</v>
      </c>
      <c r="D22" s="48" t="s">
        <v>4133</v>
      </c>
      <c r="E22" s="48" t="s">
        <v>2726</v>
      </c>
      <c r="F22" s="48" t="s">
        <v>4325</v>
      </c>
    </row>
    <row r="23" spans="1:6">
      <c r="A23" s="48" t="s">
        <v>782</v>
      </c>
      <c r="B23" s="48" t="s">
        <v>896</v>
      </c>
      <c r="C23" s="48" t="s">
        <v>897</v>
      </c>
      <c r="D23" s="48" t="s">
        <v>4133</v>
      </c>
      <c r="E23" s="48" t="s">
        <v>2788</v>
      </c>
      <c r="F23" s="48" t="s">
        <v>4326</v>
      </c>
    </row>
    <row r="24" spans="1:6">
      <c r="A24" s="48" t="s">
        <v>782</v>
      </c>
      <c r="B24" s="48" t="s">
        <v>904</v>
      </c>
      <c r="C24" s="48" t="s">
        <v>905</v>
      </c>
      <c r="D24" s="48" t="s">
        <v>4133</v>
      </c>
      <c r="E24" s="48" t="s">
        <v>2905</v>
      </c>
      <c r="F24" s="48" t="s">
        <v>4327</v>
      </c>
    </row>
    <row r="25" spans="1:6">
      <c r="A25" s="48" t="s">
        <v>912</v>
      </c>
      <c r="B25" s="48" t="s">
        <v>913</v>
      </c>
      <c r="C25" s="48" t="s">
        <v>914</v>
      </c>
      <c r="D25" s="48" t="s">
        <v>4133</v>
      </c>
      <c r="E25" s="48" t="s">
        <v>3106</v>
      </c>
      <c r="F25" s="48" t="s">
        <v>4328</v>
      </c>
    </row>
    <row r="26" spans="1:6">
      <c r="A26" s="48" t="s">
        <v>912</v>
      </c>
      <c r="B26" s="48" t="s">
        <v>923</v>
      </c>
      <c r="C26" s="48" t="s">
        <v>924</v>
      </c>
      <c r="D26" s="48" t="s">
        <v>4133</v>
      </c>
      <c r="E26" s="48" t="s">
        <v>3191</v>
      </c>
      <c r="F26" s="48" t="s">
        <v>4329</v>
      </c>
    </row>
    <row r="27" spans="1:6">
      <c r="A27" s="48" t="s">
        <v>912</v>
      </c>
      <c r="B27" s="48" t="s">
        <v>931</v>
      </c>
      <c r="C27" s="48" t="s">
        <v>932</v>
      </c>
      <c r="D27" s="48" t="s">
        <v>4133</v>
      </c>
      <c r="E27" s="48" t="s">
        <v>3204</v>
      </c>
      <c r="F27" s="48" t="s">
        <v>4330</v>
      </c>
    </row>
    <row r="28" spans="1:6">
      <c r="A28" s="48" t="s">
        <v>912</v>
      </c>
      <c r="B28" s="48" t="s">
        <v>912</v>
      </c>
      <c r="C28" s="48" t="s">
        <v>4137</v>
      </c>
      <c r="D28" s="48" t="s">
        <v>4134</v>
      </c>
      <c r="E28" s="48" t="s">
        <v>3246</v>
      </c>
      <c r="F28" s="48" t="s">
        <v>4331</v>
      </c>
    </row>
    <row r="29" spans="1:6">
      <c r="A29" s="48" t="s">
        <v>912</v>
      </c>
      <c r="B29" s="48" t="s">
        <v>939</v>
      </c>
      <c r="C29" s="48" t="s">
        <v>940</v>
      </c>
      <c r="D29" s="48" t="s">
        <v>4133</v>
      </c>
      <c r="E29" s="48" t="s">
        <v>3362</v>
      </c>
      <c r="F29" s="48" t="s">
        <v>4332</v>
      </c>
    </row>
    <row r="30" spans="1:6">
      <c r="A30" s="48" t="s">
        <v>912</v>
      </c>
      <c r="B30" s="48" t="s">
        <v>947</v>
      </c>
      <c r="C30" s="48" t="s">
        <v>948</v>
      </c>
      <c r="D30" s="48" t="s">
        <v>4133</v>
      </c>
      <c r="E30" s="48" t="s">
        <v>3481</v>
      </c>
      <c r="F30" s="48" t="s">
        <v>4333</v>
      </c>
    </row>
    <row r="31" spans="1:6">
      <c r="A31" s="48" t="s">
        <v>912</v>
      </c>
      <c r="B31" s="48" t="s">
        <v>955</v>
      </c>
      <c r="C31" s="48" t="s">
        <v>956</v>
      </c>
      <c r="D31" s="48" t="s">
        <v>4136</v>
      </c>
      <c r="E31" s="48" t="s">
        <v>3688</v>
      </c>
      <c r="F31" s="48" t="s">
        <v>4334</v>
      </c>
    </row>
    <row r="32" spans="1:6">
      <c r="A32" s="48" t="s">
        <v>912</v>
      </c>
      <c r="B32" s="48" t="s">
        <v>991</v>
      </c>
      <c r="C32" s="48" t="s">
        <v>992</v>
      </c>
      <c r="D32" s="48" t="s">
        <v>4133</v>
      </c>
      <c r="E32" s="48" t="s">
        <v>3793</v>
      </c>
      <c r="F32" s="48" t="s">
        <v>4335</v>
      </c>
    </row>
    <row r="33" spans="1:6">
      <c r="A33" s="48" t="s">
        <v>912</v>
      </c>
      <c r="B33" s="48" t="s">
        <v>999</v>
      </c>
      <c r="C33" s="48" t="s">
        <v>1000</v>
      </c>
      <c r="D33" s="48" t="s">
        <v>4133</v>
      </c>
      <c r="E33" s="48" t="s">
        <v>3815</v>
      </c>
      <c r="F33" s="48" t="s">
        <v>4336</v>
      </c>
    </row>
    <row r="34" spans="1:6">
      <c r="A34" s="48" t="s">
        <v>912</v>
      </c>
      <c r="B34" s="48" t="s">
        <v>1007</v>
      </c>
      <c r="C34" s="48" t="s">
        <v>1008</v>
      </c>
      <c r="D34" s="48" t="s">
        <v>4133</v>
      </c>
      <c r="E34" s="48" t="s">
        <v>3920</v>
      </c>
      <c r="F34" s="48" t="s">
        <v>4337</v>
      </c>
    </row>
    <row r="35" spans="1:6">
      <c r="A35" s="48" t="s">
        <v>912</v>
      </c>
      <c r="B35" s="48" t="s">
        <v>1015</v>
      </c>
      <c r="C35" s="48" t="s">
        <v>1016</v>
      </c>
      <c r="D35" s="48" t="s">
        <v>4133</v>
      </c>
      <c r="E35" s="48" t="s">
        <v>4002</v>
      </c>
      <c r="F35" s="48" t="s">
        <v>4338</v>
      </c>
    </row>
    <row r="36" spans="1:6">
      <c r="A36" s="48" t="s">
        <v>912</v>
      </c>
      <c r="B36" s="48" t="s">
        <v>1023</v>
      </c>
      <c r="C36" s="48" t="s">
        <v>1024</v>
      </c>
      <c r="D36" s="48" t="s">
        <v>4133</v>
      </c>
      <c r="E36" s="48" t="s">
        <v>4065</v>
      </c>
      <c r="F36" s="48" t="s">
        <v>4339</v>
      </c>
    </row>
    <row r="37" spans="1:6">
      <c r="A37" s="48" t="s">
        <v>912</v>
      </c>
      <c r="B37" s="48" t="s">
        <v>1031</v>
      </c>
      <c r="C37" s="48" t="s">
        <v>1032</v>
      </c>
      <c r="D37" s="48" t="s">
        <v>4133</v>
      </c>
    </row>
    <row r="38" spans="1:6">
      <c r="A38" s="48" t="s">
        <v>912</v>
      </c>
      <c r="B38" s="48" t="s">
        <v>1039</v>
      </c>
      <c r="C38" s="48" t="s">
        <v>1040</v>
      </c>
      <c r="D38" s="48" t="s">
        <v>4133</v>
      </c>
    </row>
    <row r="39" spans="1:6">
      <c r="A39" s="48" t="s">
        <v>912</v>
      </c>
      <c r="B39" s="48" t="s">
        <v>1047</v>
      </c>
      <c r="C39" s="48" t="s">
        <v>1048</v>
      </c>
      <c r="D39" s="48" t="s">
        <v>4133</v>
      </c>
    </row>
    <row r="40" spans="1:6">
      <c r="A40" s="48" t="s">
        <v>912</v>
      </c>
      <c r="B40" s="48" t="s">
        <v>1055</v>
      </c>
      <c r="C40" s="48" t="s">
        <v>1056</v>
      </c>
      <c r="D40" s="48" t="s">
        <v>4133</v>
      </c>
    </row>
    <row r="41" spans="1:6">
      <c r="A41" s="48" t="s">
        <v>1062</v>
      </c>
      <c r="B41" s="48" t="s">
        <v>1062</v>
      </c>
      <c r="C41" s="48" t="s">
        <v>4138</v>
      </c>
      <c r="D41" s="48" t="s">
        <v>4134</v>
      </c>
    </row>
    <row r="42" spans="1:6">
      <c r="A42" s="48" t="s">
        <v>1062</v>
      </c>
      <c r="B42" s="48" t="s">
        <v>1063</v>
      </c>
      <c r="C42" s="48" t="s">
        <v>1064</v>
      </c>
      <c r="D42" s="48" t="s">
        <v>4133</v>
      </c>
    </row>
    <row r="43" spans="1:6">
      <c r="A43" s="48" t="s">
        <v>1062</v>
      </c>
      <c r="B43" s="48" t="s">
        <v>1073</v>
      </c>
      <c r="C43" s="48" t="s">
        <v>1074</v>
      </c>
      <c r="D43" s="48" t="s">
        <v>4133</v>
      </c>
    </row>
    <row r="44" spans="1:6">
      <c r="A44" s="48" t="s">
        <v>1062</v>
      </c>
      <c r="B44" s="48" t="s">
        <v>1081</v>
      </c>
      <c r="C44" s="48" t="s">
        <v>1082</v>
      </c>
      <c r="D44" s="48" t="s">
        <v>4133</v>
      </c>
    </row>
    <row r="45" spans="1:6">
      <c r="A45" s="48" t="s">
        <v>1062</v>
      </c>
      <c r="B45" s="48" t="s">
        <v>4139</v>
      </c>
      <c r="C45" s="48" t="s">
        <v>4140</v>
      </c>
      <c r="D45" s="48" t="s">
        <v>4133</v>
      </c>
    </row>
    <row r="46" spans="1:6">
      <c r="A46" s="48" t="s">
        <v>1062</v>
      </c>
      <c r="B46" s="48" t="s">
        <v>1088</v>
      </c>
      <c r="C46" s="48" t="s">
        <v>1089</v>
      </c>
      <c r="D46" s="48" t="s">
        <v>4133</v>
      </c>
    </row>
    <row r="47" spans="1:6">
      <c r="A47" s="48" t="s">
        <v>1062</v>
      </c>
      <c r="B47" s="48" t="s">
        <v>1092</v>
      </c>
      <c r="C47" s="48" t="s">
        <v>1093</v>
      </c>
      <c r="D47" s="48" t="s">
        <v>4133</v>
      </c>
    </row>
    <row r="48" spans="1:6">
      <c r="A48" s="48" t="s">
        <v>1062</v>
      </c>
      <c r="B48" s="48" t="s">
        <v>4141</v>
      </c>
      <c r="C48" s="48" t="s">
        <v>4142</v>
      </c>
      <c r="D48" s="48" t="s">
        <v>4133</v>
      </c>
    </row>
    <row r="49" spans="1:4">
      <c r="A49" s="48" t="s">
        <v>1062</v>
      </c>
      <c r="B49" s="48" t="s">
        <v>1097</v>
      </c>
      <c r="C49" s="48" t="s">
        <v>1098</v>
      </c>
      <c r="D49" s="48" t="s">
        <v>4133</v>
      </c>
    </row>
    <row r="50" spans="1:4">
      <c r="A50" s="48" t="s">
        <v>1062</v>
      </c>
      <c r="B50" s="48" t="s">
        <v>1104</v>
      </c>
      <c r="C50" s="48" t="s">
        <v>1105</v>
      </c>
      <c r="D50" s="48" t="s">
        <v>4133</v>
      </c>
    </row>
    <row r="51" spans="1:4">
      <c r="A51" s="48" t="s">
        <v>1062</v>
      </c>
      <c r="B51" s="48" t="s">
        <v>1109</v>
      </c>
      <c r="C51" s="48" t="s">
        <v>1110</v>
      </c>
      <c r="D51" s="48" t="s">
        <v>4133</v>
      </c>
    </row>
    <row r="52" spans="1:4">
      <c r="A52" s="48" t="s">
        <v>1062</v>
      </c>
      <c r="B52" s="48" t="s">
        <v>4143</v>
      </c>
      <c r="C52" s="48" t="s">
        <v>4144</v>
      </c>
      <c r="D52" s="48" t="s">
        <v>4133</v>
      </c>
    </row>
    <row r="53" spans="1:4">
      <c r="A53" s="48" t="s">
        <v>1062</v>
      </c>
      <c r="B53" s="48" t="s">
        <v>1117</v>
      </c>
      <c r="C53" s="48" t="s">
        <v>1118</v>
      </c>
      <c r="D53" s="48" t="s">
        <v>4133</v>
      </c>
    </row>
    <row r="54" spans="1:4">
      <c r="A54" s="48" t="s">
        <v>1062</v>
      </c>
      <c r="B54" s="48" t="s">
        <v>1125</v>
      </c>
      <c r="C54" s="48" t="s">
        <v>1126</v>
      </c>
      <c r="D54" s="48" t="s">
        <v>4133</v>
      </c>
    </row>
    <row r="55" spans="1:4">
      <c r="A55" s="48" t="s">
        <v>1062</v>
      </c>
      <c r="B55" s="48" t="s">
        <v>1133</v>
      </c>
      <c r="C55" s="48" t="s">
        <v>1134</v>
      </c>
      <c r="D55" s="48" t="s">
        <v>4133</v>
      </c>
    </row>
    <row r="56" spans="1:4">
      <c r="A56" s="48" t="s">
        <v>1062</v>
      </c>
      <c r="B56" s="48" t="s">
        <v>4145</v>
      </c>
      <c r="C56" s="48" t="s">
        <v>4146</v>
      </c>
      <c r="D56" s="48" t="s">
        <v>4133</v>
      </c>
    </row>
    <row r="57" spans="1:4">
      <c r="A57" s="48" t="s">
        <v>1062</v>
      </c>
      <c r="B57" s="48" t="s">
        <v>1140</v>
      </c>
      <c r="C57" s="48" t="s">
        <v>1141</v>
      </c>
      <c r="D57" s="48" t="s">
        <v>4133</v>
      </c>
    </row>
    <row r="58" spans="1:4">
      <c r="A58" s="48" t="s">
        <v>1062</v>
      </c>
      <c r="B58" s="48" t="s">
        <v>1144</v>
      </c>
      <c r="C58" s="48" t="s">
        <v>1145</v>
      </c>
      <c r="D58" s="48" t="s">
        <v>4133</v>
      </c>
    </row>
    <row r="59" spans="1:4">
      <c r="A59" s="48" t="s">
        <v>1062</v>
      </c>
      <c r="B59" s="48" t="s">
        <v>4147</v>
      </c>
      <c r="C59" s="48" t="s">
        <v>4148</v>
      </c>
      <c r="D59" s="48" t="s">
        <v>4133</v>
      </c>
    </row>
    <row r="60" spans="1:4">
      <c r="A60" s="48" t="s">
        <v>1062</v>
      </c>
      <c r="B60" s="48" t="s">
        <v>4149</v>
      </c>
      <c r="C60" s="48" t="s">
        <v>4150</v>
      </c>
      <c r="D60" s="48" t="s">
        <v>4133</v>
      </c>
    </row>
    <row r="61" spans="1:4">
      <c r="A61" s="48" t="s">
        <v>1062</v>
      </c>
      <c r="B61" s="48" t="s">
        <v>4151</v>
      </c>
      <c r="C61" s="48" t="s">
        <v>4152</v>
      </c>
      <c r="D61" s="48" t="s">
        <v>4133</v>
      </c>
    </row>
    <row r="62" spans="1:4">
      <c r="A62" s="48" t="s">
        <v>1149</v>
      </c>
      <c r="B62" s="48" t="s">
        <v>1149</v>
      </c>
      <c r="C62" s="48" t="s">
        <v>1150</v>
      </c>
      <c r="D62" s="48" t="s">
        <v>4153</v>
      </c>
    </row>
    <row r="63" spans="1:4">
      <c r="A63" s="48" t="s">
        <v>1216</v>
      </c>
      <c r="B63" s="48" t="s">
        <v>1216</v>
      </c>
      <c r="C63" s="48" t="s">
        <v>1217</v>
      </c>
      <c r="D63" s="48" t="s">
        <v>4153</v>
      </c>
    </row>
    <row r="64" spans="1:4">
      <c r="A64" s="48" t="s">
        <v>1246</v>
      </c>
      <c r="B64" s="48" t="s">
        <v>1246</v>
      </c>
      <c r="C64" s="48" t="s">
        <v>1247</v>
      </c>
      <c r="D64" s="48" t="s">
        <v>4153</v>
      </c>
    </row>
    <row r="65" spans="1:4">
      <c r="A65" s="48" t="s">
        <v>1580</v>
      </c>
      <c r="B65" s="48" t="s">
        <v>1580</v>
      </c>
      <c r="C65" s="48" t="s">
        <v>1581</v>
      </c>
      <c r="D65" s="48" t="s">
        <v>4153</v>
      </c>
    </row>
    <row r="66" spans="1:4">
      <c r="A66" s="48" t="s">
        <v>1601</v>
      </c>
      <c r="B66" s="48" t="s">
        <v>1602</v>
      </c>
      <c r="C66" s="48" t="s">
        <v>1603</v>
      </c>
      <c r="D66" s="48" t="s">
        <v>4133</v>
      </c>
    </row>
    <row r="67" spans="1:4">
      <c r="A67" s="48" t="s">
        <v>1601</v>
      </c>
      <c r="B67" s="48" t="s">
        <v>1612</v>
      </c>
      <c r="C67" s="48" t="s">
        <v>1613</v>
      </c>
      <c r="D67" s="48" t="s">
        <v>4133</v>
      </c>
    </row>
    <row r="68" spans="1:4">
      <c r="A68" s="48" t="s">
        <v>1601</v>
      </c>
      <c r="B68" s="48" t="s">
        <v>1601</v>
      </c>
      <c r="C68" s="48" t="s">
        <v>4154</v>
      </c>
      <c r="D68" s="48" t="s">
        <v>4134</v>
      </c>
    </row>
    <row r="69" spans="1:4">
      <c r="A69" s="48" t="s">
        <v>1601</v>
      </c>
      <c r="B69" s="48" t="s">
        <v>1620</v>
      </c>
      <c r="C69" s="48" t="s">
        <v>1621</v>
      </c>
      <c r="D69" s="48" t="s">
        <v>4133</v>
      </c>
    </row>
    <row r="70" spans="1:4">
      <c r="A70" s="48" t="s">
        <v>1601</v>
      </c>
      <c r="B70" s="48" t="s">
        <v>1634</v>
      </c>
      <c r="C70" s="48" t="s">
        <v>1635</v>
      </c>
      <c r="D70" s="48" t="s">
        <v>4133</v>
      </c>
    </row>
    <row r="71" spans="1:4">
      <c r="A71" s="48" t="s">
        <v>1601</v>
      </c>
      <c r="B71" s="48" t="s">
        <v>1642</v>
      </c>
      <c r="C71" s="48" t="s">
        <v>1643</v>
      </c>
      <c r="D71" s="48" t="s">
        <v>4133</v>
      </c>
    </row>
    <row r="72" spans="1:4">
      <c r="A72" s="48" t="s">
        <v>1601</v>
      </c>
      <c r="B72" s="48" t="s">
        <v>1650</v>
      </c>
      <c r="C72" s="48" t="s">
        <v>1651</v>
      </c>
      <c r="D72" s="48" t="s">
        <v>4133</v>
      </c>
    </row>
    <row r="73" spans="1:4">
      <c r="A73" s="48" t="s">
        <v>1601</v>
      </c>
      <c r="B73" s="48" t="s">
        <v>1658</v>
      </c>
      <c r="C73" s="48" t="s">
        <v>1659</v>
      </c>
      <c r="D73" s="48" t="s">
        <v>4133</v>
      </c>
    </row>
    <row r="74" spans="1:4">
      <c r="A74" s="48" t="s">
        <v>1601</v>
      </c>
      <c r="B74" s="48" t="s">
        <v>1666</v>
      </c>
      <c r="C74" s="48" t="s">
        <v>1667</v>
      </c>
      <c r="D74" s="48" t="s">
        <v>4133</v>
      </c>
    </row>
    <row r="75" spans="1:4">
      <c r="A75" s="48" t="s">
        <v>1601</v>
      </c>
      <c r="B75" s="48" t="s">
        <v>1673</v>
      </c>
      <c r="C75" s="48" t="s">
        <v>1674</v>
      </c>
      <c r="D75" s="48" t="s">
        <v>4133</v>
      </c>
    </row>
    <row r="76" spans="1:4">
      <c r="A76" s="48" t="s">
        <v>1601</v>
      </c>
      <c r="B76" s="48" t="s">
        <v>1678</v>
      </c>
      <c r="C76" s="48" t="s">
        <v>1679</v>
      </c>
      <c r="D76" s="48" t="s">
        <v>4133</v>
      </c>
    </row>
    <row r="77" spans="1:4">
      <c r="A77" s="48" t="s">
        <v>1601</v>
      </c>
      <c r="B77" s="48" t="s">
        <v>1686</v>
      </c>
      <c r="C77" s="48" t="s">
        <v>1687</v>
      </c>
      <c r="D77" s="48" t="s">
        <v>4133</v>
      </c>
    </row>
    <row r="78" spans="1:4">
      <c r="A78" s="48" t="s">
        <v>1601</v>
      </c>
      <c r="B78" s="48" t="s">
        <v>4155</v>
      </c>
      <c r="C78" s="48" t="s">
        <v>4156</v>
      </c>
      <c r="D78" s="48" t="s">
        <v>4133</v>
      </c>
    </row>
    <row r="79" spans="1:4">
      <c r="A79" s="48" t="s">
        <v>1601</v>
      </c>
      <c r="B79" s="48" t="s">
        <v>1694</v>
      </c>
      <c r="C79" s="48" t="s">
        <v>1695</v>
      </c>
      <c r="D79" s="48" t="s">
        <v>4133</v>
      </c>
    </row>
    <row r="80" spans="1:4">
      <c r="A80" s="48" t="s">
        <v>1702</v>
      </c>
      <c r="B80" s="48" t="s">
        <v>1703</v>
      </c>
      <c r="C80" s="48" t="s">
        <v>1704</v>
      </c>
      <c r="D80" s="48" t="s">
        <v>4133</v>
      </c>
    </row>
    <row r="81" spans="1:4">
      <c r="A81" s="48" t="s">
        <v>1702</v>
      </c>
      <c r="B81" s="48" t="s">
        <v>1713</v>
      </c>
      <c r="C81" s="48" t="s">
        <v>1714</v>
      </c>
      <c r="D81" s="48" t="s">
        <v>4133</v>
      </c>
    </row>
    <row r="82" spans="1:4">
      <c r="A82" s="48" t="s">
        <v>1702</v>
      </c>
      <c r="B82" s="48" t="s">
        <v>1721</v>
      </c>
      <c r="C82" s="48" t="s">
        <v>1722</v>
      </c>
      <c r="D82" s="48" t="s">
        <v>4133</v>
      </c>
    </row>
    <row r="83" spans="1:4">
      <c r="A83" s="48" t="s">
        <v>1702</v>
      </c>
      <c r="B83" s="48" t="s">
        <v>1729</v>
      </c>
      <c r="C83" s="48" t="s">
        <v>1730</v>
      </c>
      <c r="D83" s="48" t="s">
        <v>4133</v>
      </c>
    </row>
    <row r="84" spans="1:4">
      <c r="A84" s="48" t="s">
        <v>1702</v>
      </c>
      <c r="B84" s="48" t="s">
        <v>1702</v>
      </c>
      <c r="C84" s="48" t="s">
        <v>4157</v>
      </c>
      <c r="D84" s="48" t="s">
        <v>4134</v>
      </c>
    </row>
    <row r="85" spans="1:4">
      <c r="A85" s="48" t="s">
        <v>1702</v>
      </c>
      <c r="B85" s="48" t="s">
        <v>1737</v>
      </c>
      <c r="C85" s="48" t="s">
        <v>1738</v>
      </c>
      <c r="D85" s="48" t="s">
        <v>4133</v>
      </c>
    </row>
    <row r="86" spans="1:4">
      <c r="A86" s="48" t="s">
        <v>1702</v>
      </c>
      <c r="B86" s="48" t="s">
        <v>1745</v>
      </c>
      <c r="C86" s="48" t="s">
        <v>1746</v>
      </c>
      <c r="D86" s="48" t="s">
        <v>4133</v>
      </c>
    </row>
    <row r="87" spans="1:4">
      <c r="A87" s="48" t="s">
        <v>1702</v>
      </c>
      <c r="B87" s="48" t="s">
        <v>1753</v>
      </c>
      <c r="C87" s="48" t="s">
        <v>1754</v>
      </c>
      <c r="D87" s="48" t="s">
        <v>4133</v>
      </c>
    </row>
    <row r="88" spans="1:4">
      <c r="A88" s="48" t="s">
        <v>1702</v>
      </c>
      <c r="B88" s="48" t="s">
        <v>1761</v>
      </c>
      <c r="C88" s="48" t="s">
        <v>1762</v>
      </c>
      <c r="D88" s="48" t="s">
        <v>4133</v>
      </c>
    </row>
    <row r="89" spans="1:4">
      <c r="A89" s="48" t="s">
        <v>1702</v>
      </c>
      <c r="B89" s="48" t="s">
        <v>1769</v>
      </c>
      <c r="C89" s="48" t="s">
        <v>1770</v>
      </c>
      <c r="D89" s="48" t="s">
        <v>4133</v>
      </c>
    </row>
    <row r="90" spans="1:4">
      <c r="A90" s="48" t="s">
        <v>1702</v>
      </c>
      <c r="B90" s="48" t="s">
        <v>1777</v>
      </c>
      <c r="C90" s="48" t="s">
        <v>1778</v>
      </c>
      <c r="D90" s="48" t="s">
        <v>4133</v>
      </c>
    </row>
    <row r="91" spans="1:4">
      <c r="A91" s="48" t="s">
        <v>1702</v>
      </c>
      <c r="B91" s="48" t="s">
        <v>1785</v>
      </c>
      <c r="C91" s="48" t="s">
        <v>1786</v>
      </c>
      <c r="D91" s="48" t="s">
        <v>4133</v>
      </c>
    </row>
    <row r="92" spans="1:4">
      <c r="A92" s="48" t="s">
        <v>1702</v>
      </c>
      <c r="B92" s="48" t="s">
        <v>1793</v>
      </c>
      <c r="C92" s="48" t="s">
        <v>1794</v>
      </c>
      <c r="D92" s="48" t="s">
        <v>4133</v>
      </c>
    </row>
    <row r="93" spans="1:4">
      <c r="A93" s="48" t="s">
        <v>1702</v>
      </c>
      <c r="B93" s="48" t="s">
        <v>1801</v>
      </c>
      <c r="C93" s="48" t="s">
        <v>1802</v>
      </c>
      <c r="D93" s="48" t="s">
        <v>4133</v>
      </c>
    </row>
    <row r="94" spans="1:4">
      <c r="A94" s="48" t="s">
        <v>1702</v>
      </c>
      <c r="B94" s="48" t="s">
        <v>1809</v>
      </c>
      <c r="C94" s="48" t="s">
        <v>1810</v>
      </c>
      <c r="D94" s="48" t="s">
        <v>4133</v>
      </c>
    </row>
    <row r="95" spans="1:4">
      <c r="A95" s="48" t="s">
        <v>1817</v>
      </c>
      <c r="B95" s="48" t="s">
        <v>4159</v>
      </c>
      <c r="C95" s="48" t="s">
        <v>4160</v>
      </c>
      <c r="D95" s="48" t="s">
        <v>4133</v>
      </c>
    </row>
    <row r="96" spans="1:4">
      <c r="A96" s="48" t="s">
        <v>1817</v>
      </c>
      <c r="B96" s="48" t="s">
        <v>1818</v>
      </c>
      <c r="C96" s="48" t="s">
        <v>1819</v>
      </c>
      <c r="D96" s="48" t="s">
        <v>4133</v>
      </c>
    </row>
    <row r="97" spans="1:4">
      <c r="A97" s="48" t="s">
        <v>1817</v>
      </c>
      <c r="B97" s="48" t="s">
        <v>1828</v>
      </c>
      <c r="C97" s="48" t="s">
        <v>1829</v>
      </c>
      <c r="D97" s="48" t="s">
        <v>4133</v>
      </c>
    </row>
    <row r="98" spans="1:4">
      <c r="A98" s="48" t="s">
        <v>1817</v>
      </c>
      <c r="B98" s="48" t="s">
        <v>4161</v>
      </c>
      <c r="C98" s="48" t="s">
        <v>4162</v>
      </c>
      <c r="D98" s="48" t="s">
        <v>4133</v>
      </c>
    </row>
    <row r="99" spans="1:4">
      <c r="A99" s="48" t="s">
        <v>1817</v>
      </c>
      <c r="B99" s="48" t="s">
        <v>4163</v>
      </c>
      <c r="C99" s="48" t="s">
        <v>4164</v>
      </c>
      <c r="D99" s="48" t="s">
        <v>4133</v>
      </c>
    </row>
    <row r="100" spans="1:4">
      <c r="A100" s="48" t="s">
        <v>1817</v>
      </c>
      <c r="B100" s="48" t="s">
        <v>1836</v>
      </c>
      <c r="C100" s="48" t="s">
        <v>1837</v>
      </c>
      <c r="D100" s="48" t="s">
        <v>4133</v>
      </c>
    </row>
    <row r="101" spans="1:4">
      <c r="A101" s="48" t="s">
        <v>1817</v>
      </c>
      <c r="B101" s="48" t="s">
        <v>1817</v>
      </c>
      <c r="C101" s="48" t="s">
        <v>4158</v>
      </c>
      <c r="D101" s="48" t="s">
        <v>4134</v>
      </c>
    </row>
    <row r="102" spans="1:4">
      <c r="A102" s="48" t="s">
        <v>1817</v>
      </c>
      <c r="B102" s="48" t="s">
        <v>4165</v>
      </c>
      <c r="C102" s="48" t="s">
        <v>4166</v>
      </c>
      <c r="D102" s="48" t="s">
        <v>4133</v>
      </c>
    </row>
    <row r="103" spans="1:4">
      <c r="A103" s="48" t="s">
        <v>1817</v>
      </c>
      <c r="B103" s="48" t="s">
        <v>1854</v>
      </c>
      <c r="C103" s="48" t="s">
        <v>1855</v>
      </c>
      <c r="D103" s="48" t="s">
        <v>4133</v>
      </c>
    </row>
    <row r="104" spans="1:4">
      <c r="A104" s="48" t="s">
        <v>1817</v>
      </c>
      <c r="B104" s="48" t="s">
        <v>1862</v>
      </c>
      <c r="C104" s="48" t="s">
        <v>1863</v>
      </c>
      <c r="D104" s="48" t="s">
        <v>4133</v>
      </c>
    </row>
    <row r="105" spans="1:4">
      <c r="A105" s="48" t="s">
        <v>1817</v>
      </c>
      <c r="B105" s="48" t="s">
        <v>1870</v>
      </c>
      <c r="C105" s="48" t="s">
        <v>1871</v>
      </c>
      <c r="D105" s="48" t="s">
        <v>4133</v>
      </c>
    </row>
    <row r="106" spans="1:4">
      <c r="A106" s="48" t="s">
        <v>1817</v>
      </c>
      <c r="B106" s="48" t="s">
        <v>1876</v>
      </c>
      <c r="C106" s="48" t="s">
        <v>1877</v>
      </c>
      <c r="D106" s="48" t="s">
        <v>4167</v>
      </c>
    </row>
    <row r="107" spans="1:4">
      <c r="A107" s="48" t="s">
        <v>1817</v>
      </c>
      <c r="B107" s="48" t="s">
        <v>1880</v>
      </c>
      <c r="C107" s="48" t="s">
        <v>1881</v>
      </c>
      <c r="D107" s="48" t="s">
        <v>4133</v>
      </c>
    </row>
    <row r="108" spans="1:4">
      <c r="A108" s="48" t="s">
        <v>1817</v>
      </c>
      <c r="B108" s="48" t="s">
        <v>1884</v>
      </c>
      <c r="C108" s="48" t="s">
        <v>1885</v>
      </c>
      <c r="D108" s="48" t="s">
        <v>4133</v>
      </c>
    </row>
    <row r="109" spans="1:4">
      <c r="A109" s="48" t="s">
        <v>1817</v>
      </c>
      <c r="B109" s="48" t="s">
        <v>1888</v>
      </c>
      <c r="C109" s="48" t="s">
        <v>1889</v>
      </c>
      <c r="D109" s="48" t="s">
        <v>4133</v>
      </c>
    </row>
    <row r="110" spans="1:4">
      <c r="A110" s="48" t="s">
        <v>1817</v>
      </c>
      <c r="B110" s="48" t="s">
        <v>1892</v>
      </c>
      <c r="C110" s="48" t="s">
        <v>1893</v>
      </c>
      <c r="D110" s="48" t="s">
        <v>4133</v>
      </c>
    </row>
    <row r="111" spans="1:4">
      <c r="A111" s="48" t="s">
        <v>1817</v>
      </c>
      <c r="B111" s="48" t="s">
        <v>1896</v>
      </c>
      <c r="C111" s="48" t="s">
        <v>1897</v>
      </c>
      <c r="D111" s="48" t="s">
        <v>4133</v>
      </c>
    </row>
    <row r="112" spans="1:4">
      <c r="A112" s="48" t="s">
        <v>1817</v>
      </c>
      <c r="B112" s="48" t="s">
        <v>1900</v>
      </c>
      <c r="C112" s="48" t="s">
        <v>1901</v>
      </c>
      <c r="D112" s="48" t="s">
        <v>4133</v>
      </c>
    </row>
    <row r="113" spans="1:4">
      <c r="A113" s="48" t="s">
        <v>1817</v>
      </c>
      <c r="B113" s="48" t="s">
        <v>1904</v>
      </c>
      <c r="C113" s="48" t="s">
        <v>1905</v>
      </c>
      <c r="D113" s="48" t="s">
        <v>4133</v>
      </c>
    </row>
    <row r="114" spans="1:4">
      <c r="A114" s="48" t="s">
        <v>1817</v>
      </c>
      <c r="B114" s="48" t="s">
        <v>1908</v>
      </c>
      <c r="C114" s="48" t="s">
        <v>1909</v>
      </c>
      <c r="D114" s="48" t="s">
        <v>4133</v>
      </c>
    </row>
    <row r="115" spans="1:4">
      <c r="A115" s="48" t="s">
        <v>1817</v>
      </c>
      <c r="B115" s="48" t="s">
        <v>1912</v>
      </c>
      <c r="C115" s="48" t="s">
        <v>1913</v>
      </c>
      <c r="D115" s="48" t="s">
        <v>4133</v>
      </c>
    </row>
    <row r="116" spans="1:4">
      <c r="A116" s="48" t="s">
        <v>1922</v>
      </c>
      <c r="B116" s="48" t="s">
        <v>1923</v>
      </c>
      <c r="C116" s="48" t="s">
        <v>1924</v>
      </c>
      <c r="D116" s="48" t="s">
        <v>4133</v>
      </c>
    </row>
    <row r="117" spans="1:4">
      <c r="A117" s="48" t="s">
        <v>1922</v>
      </c>
      <c r="B117" s="48" t="s">
        <v>1932</v>
      </c>
      <c r="C117" s="48" t="s">
        <v>1933</v>
      </c>
      <c r="D117" s="48" t="s">
        <v>4133</v>
      </c>
    </row>
    <row r="118" spans="1:4">
      <c r="A118" s="48" t="s">
        <v>1922</v>
      </c>
      <c r="B118" s="48" t="s">
        <v>1936</v>
      </c>
      <c r="C118" s="48" t="s">
        <v>1937</v>
      </c>
      <c r="D118" s="48" t="s">
        <v>4136</v>
      </c>
    </row>
    <row r="119" spans="1:4">
      <c r="A119" s="48" t="s">
        <v>1922</v>
      </c>
      <c r="B119" s="48" t="s">
        <v>1950</v>
      </c>
      <c r="C119" s="48" t="s">
        <v>1951</v>
      </c>
      <c r="D119" s="48" t="s">
        <v>4133</v>
      </c>
    </row>
    <row r="120" spans="1:4">
      <c r="A120" s="48" t="s">
        <v>1922</v>
      </c>
      <c r="B120" s="48" t="s">
        <v>1954</v>
      </c>
      <c r="C120" s="48" t="s">
        <v>1955</v>
      </c>
      <c r="D120" s="48" t="s">
        <v>4133</v>
      </c>
    </row>
    <row r="121" spans="1:4">
      <c r="A121" s="48" t="s">
        <v>1922</v>
      </c>
      <c r="B121" s="48" t="s">
        <v>1958</v>
      </c>
      <c r="C121" s="48" t="s">
        <v>1959</v>
      </c>
      <c r="D121" s="48" t="s">
        <v>4133</v>
      </c>
    </row>
    <row r="122" spans="1:4">
      <c r="A122" s="48" t="s">
        <v>1922</v>
      </c>
      <c r="B122" s="48" t="s">
        <v>1922</v>
      </c>
      <c r="C122" s="48" t="s">
        <v>4168</v>
      </c>
      <c r="D122" s="48" t="s">
        <v>4134</v>
      </c>
    </row>
    <row r="123" spans="1:4">
      <c r="A123" s="48" t="s">
        <v>1922</v>
      </c>
      <c r="B123" s="48" t="s">
        <v>1962</v>
      </c>
      <c r="C123" s="48" t="s">
        <v>1963</v>
      </c>
      <c r="D123" s="48" t="s">
        <v>4133</v>
      </c>
    </row>
    <row r="124" spans="1:4">
      <c r="A124" s="48" t="s">
        <v>1922</v>
      </c>
      <c r="B124" s="48" t="s">
        <v>1966</v>
      </c>
      <c r="C124" s="48" t="s">
        <v>1967</v>
      </c>
      <c r="D124" s="48" t="s">
        <v>4133</v>
      </c>
    </row>
    <row r="125" spans="1:4">
      <c r="A125" s="48" t="s">
        <v>1922</v>
      </c>
      <c r="B125" s="48" t="s">
        <v>1970</v>
      </c>
      <c r="C125" s="48" t="s">
        <v>1971</v>
      </c>
      <c r="D125" s="48" t="s">
        <v>4133</v>
      </c>
    </row>
    <row r="126" spans="1:4">
      <c r="A126" s="48" t="s">
        <v>1922</v>
      </c>
      <c r="B126" s="48" t="s">
        <v>1974</v>
      </c>
      <c r="C126" s="48" t="s">
        <v>1975</v>
      </c>
      <c r="D126" s="48" t="s">
        <v>4133</v>
      </c>
    </row>
    <row r="127" spans="1:4">
      <c r="A127" s="48" t="s">
        <v>1922</v>
      </c>
      <c r="B127" s="48" t="s">
        <v>1978</v>
      </c>
      <c r="C127" s="48" t="s">
        <v>1979</v>
      </c>
      <c r="D127" s="48" t="s">
        <v>4133</v>
      </c>
    </row>
    <row r="128" spans="1:4">
      <c r="A128" s="48" t="s">
        <v>1922</v>
      </c>
      <c r="B128" s="48" t="s">
        <v>1982</v>
      </c>
      <c r="C128" s="48" t="s">
        <v>1983</v>
      </c>
      <c r="D128" s="48" t="s">
        <v>4133</v>
      </c>
    </row>
    <row r="129" spans="1:4">
      <c r="A129" s="48" t="s">
        <v>1987</v>
      </c>
      <c r="B129" s="48" t="s">
        <v>1988</v>
      </c>
      <c r="C129" s="48" t="s">
        <v>1989</v>
      </c>
      <c r="D129" s="48" t="s">
        <v>4133</v>
      </c>
    </row>
    <row r="130" spans="1:4">
      <c r="A130" s="48" t="s">
        <v>1987</v>
      </c>
      <c r="B130" s="48" t="s">
        <v>1997</v>
      </c>
      <c r="C130" s="48" t="s">
        <v>1998</v>
      </c>
      <c r="D130" s="48" t="s">
        <v>4133</v>
      </c>
    </row>
    <row r="131" spans="1:4">
      <c r="A131" s="48" t="s">
        <v>1987</v>
      </c>
      <c r="B131" s="48" t="s">
        <v>1713</v>
      </c>
      <c r="C131" s="48" t="s">
        <v>2001</v>
      </c>
      <c r="D131" s="48" t="s">
        <v>4133</v>
      </c>
    </row>
    <row r="132" spans="1:4">
      <c r="A132" s="48" t="s">
        <v>1987</v>
      </c>
      <c r="B132" s="48" t="s">
        <v>2005</v>
      </c>
      <c r="C132" s="48" t="s">
        <v>2006</v>
      </c>
      <c r="D132" s="48" t="s">
        <v>4136</v>
      </c>
    </row>
    <row r="133" spans="1:4">
      <c r="A133" s="48" t="s">
        <v>1987</v>
      </c>
      <c r="B133" s="48" t="s">
        <v>2012</v>
      </c>
      <c r="C133" s="48" t="s">
        <v>2013</v>
      </c>
      <c r="D133" s="48" t="s">
        <v>4133</v>
      </c>
    </row>
    <row r="134" spans="1:4">
      <c r="A134" s="48" t="s">
        <v>1987</v>
      </c>
      <c r="B134" s="48" t="s">
        <v>1987</v>
      </c>
      <c r="C134" s="48" t="s">
        <v>4169</v>
      </c>
      <c r="D134" s="48" t="s">
        <v>4134</v>
      </c>
    </row>
    <row r="135" spans="1:4">
      <c r="A135" s="48" t="s">
        <v>1987</v>
      </c>
      <c r="B135" s="48" t="s">
        <v>2016</v>
      </c>
      <c r="C135" s="48" t="s">
        <v>2017</v>
      </c>
      <c r="D135" s="48" t="s">
        <v>4133</v>
      </c>
    </row>
    <row r="136" spans="1:4">
      <c r="A136" s="48" t="s">
        <v>1987</v>
      </c>
      <c r="B136" s="48" t="s">
        <v>2020</v>
      </c>
      <c r="C136" s="48" t="s">
        <v>2021</v>
      </c>
      <c r="D136" s="48" t="s">
        <v>4133</v>
      </c>
    </row>
    <row r="137" spans="1:4">
      <c r="A137" s="48" t="s">
        <v>1987</v>
      </c>
      <c r="B137" s="48" t="s">
        <v>2024</v>
      </c>
      <c r="C137" s="48" t="s">
        <v>2025</v>
      </c>
      <c r="D137" s="48" t="s">
        <v>4133</v>
      </c>
    </row>
    <row r="138" spans="1:4">
      <c r="A138" s="48" t="s">
        <v>1987</v>
      </c>
      <c r="B138" s="48" t="s">
        <v>2028</v>
      </c>
      <c r="C138" s="48" t="s">
        <v>2029</v>
      </c>
      <c r="D138" s="48" t="s">
        <v>4133</v>
      </c>
    </row>
    <row r="139" spans="1:4">
      <c r="A139" s="48" t="s">
        <v>1987</v>
      </c>
      <c r="B139" s="48" t="s">
        <v>2032</v>
      </c>
      <c r="C139" s="48" t="s">
        <v>2033</v>
      </c>
      <c r="D139" s="48" t="s">
        <v>4133</v>
      </c>
    </row>
    <row r="140" spans="1:4">
      <c r="A140" s="48" t="s">
        <v>1987</v>
      </c>
      <c r="B140" s="48" t="s">
        <v>2036</v>
      </c>
      <c r="C140" s="48" t="s">
        <v>2037</v>
      </c>
      <c r="D140" s="48" t="s">
        <v>4133</v>
      </c>
    </row>
    <row r="141" spans="1:4">
      <c r="A141" s="48" t="s">
        <v>2041</v>
      </c>
      <c r="B141" s="48" t="s">
        <v>2042</v>
      </c>
      <c r="C141" s="48" t="s">
        <v>2043</v>
      </c>
      <c r="D141" s="48" t="s">
        <v>4133</v>
      </c>
    </row>
    <row r="142" spans="1:4">
      <c r="A142" s="48" t="s">
        <v>2041</v>
      </c>
      <c r="B142" s="48" t="s">
        <v>2050</v>
      </c>
      <c r="C142" s="48" t="s">
        <v>2051</v>
      </c>
      <c r="D142" s="48" t="s">
        <v>4133</v>
      </c>
    </row>
    <row r="143" spans="1:4">
      <c r="A143" s="48" t="s">
        <v>2041</v>
      </c>
      <c r="B143" s="48" t="s">
        <v>2054</v>
      </c>
      <c r="C143" s="48" t="s">
        <v>2055</v>
      </c>
      <c r="D143" s="48" t="s">
        <v>4133</v>
      </c>
    </row>
    <row r="144" spans="1:4">
      <c r="A144" s="48" t="s">
        <v>2041</v>
      </c>
      <c r="B144" s="48" t="s">
        <v>2041</v>
      </c>
      <c r="C144" s="48" t="s">
        <v>4170</v>
      </c>
      <c r="D144" s="48" t="s">
        <v>4134</v>
      </c>
    </row>
    <row r="145" spans="1:4">
      <c r="A145" s="48" t="s">
        <v>2041</v>
      </c>
      <c r="B145" s="48" t="s">
        <v>4171</v>
      </c>
      <c r="C145" s="48" t="s">
        <v>4172</v>
      </c>
      <c r="D145" s="48" t="s">
        <v>4133</v>
      </c>
    </row>
    <row r="146" spans="1:4">
      <c r="A146" s="48" t="s">
        <v>2041</v>
      </c>
      <c r="B146" s="48" t="s">
        <v>3461</v>
      </c>
      <c r="C146" s="48" t="s">
        <v>4173</v>
      </c>
      <c r="D146" s="48" t="s">
        <v>4133</v>
      </c>
    </row>
    <row r="147" spans="1:4">
      <c r="A147" s="48" t="s">
        <v>2041</v>
      </c>
      <c r="B147" s="48" t="s">
        <v>2058</v>
      </c>
      <c r="C147" s="48" t="s">
        <v>2059</v>
      </c>
      <c r="D147" s="48" t="s">
        <v>4133</v>
      </c>
    </row>
    <row r="148" spans="1:4">
      <c r="A148" s="48" t="s">
        <v>2041</v>
      </c>
      <c r="B148" s="48" t="s">
        <v>4174</v>
      </c>
      <c r="C148" s="48" t="s">
        <v>4175</v>
      </c>
      <c r="D148" s="48" t="s">
        <v>4133</v>
      </c>
    </row>
    <row r="149" spans="1:4">
      <c r="A149" s="48" t="s">
        <v>2041</v>
      </c>
      <c r="B149" s="48" t="s">
        <v>4176</v>
      </c>
      <c r="C149" s="48" t="s">
        <v>4177</v>
      </c>
      <c r="D149" s="48" t="s">
        <v>4133</v>
      </c>
    </row>
    <row r="150" spans="1:4">
      <c r="A150" s="48" t="s">
        <v>2041</v>
      </c>
      <c r="B150" s="48" t="s">
        <v>2063</v>
      </c>
      <c r="C150" s="48" t="s">
        <v>2064</v>
      </c>
      <c r="D150" s="48" t="s">
        <v>4167</v>
      </c>
    </row>
    <row r="151" spans="1:4">
      <c r="A151" s="48" t="s">
        <v>2041</v>
      </c>
      <c r="B151" s="48" t="s">
        <v>4178</v>
      </c>
      <c r="C151" s="48" t="s">
        <v>4179</v>
      </c>
      <c r="D151" s="48" t="s">
        <v>4133</v>
      </c>
    </row>
    <row r="152" spans="1:4">
      <c r="A152" s="48" t="s">
        <v>2041</v>
      </c>
      <c r="B152" s="48" t="s">
        <v>2076</v>
      </c>
      <c r="C152" s="48" t="s">
        <v>2077</v>
      </c>
      <c r="D152" s="48" t="s">
        <v>4133</v>
      </c>
    </row>
    <row r="153" spans="1:4">
      <c r="A153" s="48" t="s">
        <v>2041</v>
      </c>
      <c r="B153" s="48" t="s">
        <v>2080</v>
      </c>
      <c r="C153" s="48" t="s">
        <v>2081</v>
      </c>
      <c r="D153" s="48" t="s">
        <v>4133</v>
      </c>
    </row>
    <row r="154" spans="1:4">
      <c r="A154" s="48" t="s">
        <v>2085</v>
      </c>
      <c r="B154" s="48" t="s">
        <v>4181</v>
      </c>
      <c r="C154" s="48" t="s">
        <v>4182</v>
      </c>
      <c r="D154" s="48" t="s">
        <v>4133</v>
      </c>
    </row>
    <row r="155" spans="1:4">
      <c r="A155" s="48" t="s">
        <v>2085</v>
      </c>
      <c r="B155" s="48" t="s">
        <v>2085</v>
      </c>
      <c r="C155" s="48" t="s">
        <v>4180</v>
      </c>
      <c r="D155" s="48" t="s">
        <v>4134</v>
      </c>
    </row>
    <row r="156" spans="1:4">
      <c r="A156" s="48" t="s">
        <v>2085</v>
      </c>
      <c r="B156" s="48" t="s">
        <v>4183</v>
      </c>
      <c r="C156" s="48" t="s">
        <v>4184</v>
      </c>
      <c r="D156" s="48" t="s">
        <v>4133</v>
      </c>
    </row>
    <row r="157" spans="1:4">
      <c r="A157" s="48" t="s">
        <v>2085</v>
      </c>
      <c r="B157" s="48" t="s">
        <v>2086</v>
      </c>
      <c r="C157" s="48" t="s">
        <v>2087</v>
      </c>
      <c r="D157" s="48" t="s">
        <v>4133</v>
      </c>
    </row>
    <row r="158" spans="1:4">
      <c r="A158" s="48" t="s">
        <v>2085</v>
      </c>
      <c r="B158" s="48" t="s">
        <v>2096</v>
      </c>
      <c r="C158" s="48" t="s">
        <v>2097</v>
      </c>
      <c r="D158" s="48" t="s">
        <v>4133</v>
      </c>
    </row>
    <row r="159" spans="1:4">
      <c r="A159" s="48" t="s">
        <v>2085</v>
      </c>
      <c r="B159" s="48" t="s">
        <v>2104</v>
      </c>
      <c r="C159" s="48" t="s">
        <v>2105</v>
      </c>
      <c r="D159" s="48" t="s">
        <v>4133</v>
      </c>
    </row>
    <row r="160" spans="1:4">
      <c r="A160" s="48" t="s">
        <v>2085</v>
      </c>
      <c r="B160" s="48" t="s">
        <v>2112</v>
      </c>
      <c r="C160" s="48" t="s">
        <v>2113</v>
      </c>
      <c r="D160" s="48" t="s">
        <v>4133</v>
      </c>
    </row>
    <row r="161" spans="1:4">
      <c r="A161" s="48" t="s">
        <v>2085</v>
      </c>
      <c r="B161" s="48" t="s">
        <v>2120</v>
      </c>
      <c r="C161" s="48" t="s">
        <v>2121</v>
      </c>
      <c r="D161" s="48" t="s">
        <v>4133</v>
      </c>
    </row>
    <row r="162" spans="1:4">
      <c r="A162" s="48" t="s">
        <v>2085</v>
      </c>
      <c r="B162" s="48" t="s">
        <v>2128</v>
      </c>
      <c r="C162" s="48" t="s">
        <v>2129</v>
      </c>
      <c r="D162" s="48" t="s">
        <v>4133</v>
      </c>
    </row>
    <row r="163" spans="1:4">
      <c r="A163" s="48" t="s">
        <v>2085</v>
      </c>
      <c r="B163" s="48" t="s">
        <v>2136</v>
      </c>
      <c r="C163" s="48" t="s">
        <v>2137</v>
      </c>
      <c r="D163" s="48" t="s">
        <v>4167</v>
      </c>
    </row>
    <row r="164" spans="1:4">
      <c r="A164" s="48" t="s">
        <v>2085</v>
      </c>
      <c r="B164" s="48" t="s">
        <v>2155</v>
      </c>
      <c r="C164" s="48" t="s">
        <v>2156</v>
      </c>
      <c r="D164" s="48" t="s">
        <v>4167</v>
      </c>
    </row>
    <row r="165" spans="1:4">
      <c r="A165" s="48" t="s">
        <v>2085</v>
      </c>
      <c r="B165" s="48" t="s">
        <v>2163</v>
      </c>
      <c r="C165" s="48" t="s">
        <v>2164</v>
      </c>
      <c r="D165" s="48" t="s">
        <v>4133</v>
      </c>
    </row>
    <row r="166" spans="1:4">
      <c r="A166" s="48" t="s">
        <v>2085</v>
      </c>
      <c r="B166" s="48" t="s">
        <v>1888</v>
      </c>
      <c r="C166" s="48" t="s">
        <v>2177</v>
      </c>
      <c r="D166" s="48" t="s">
        <v>4133</v>
      </c>
    </row>
    <row r="167" spans="1:4">
      <c r="A167" s="48" t="s">
        <v>2085</v>
      </c>
      <c r="B167" s="48" t="s">
        <v>2191</v>
      </c>
      <c r="C167" s="48" t="s">
        <v>2192</v>
      </c>
      <c r="D167" s="48" t="s">
        <v>4133</v>
      </c>
    </row>
    <row r="168" spans="1:4">
      <c r="A168" s="48" t="s">
        <v>2085</v>
      </c>
      <c r="B168" s="48" t="s">
        <v>2199</v>
      </c>
      <c r="C168" s="48" t="s">
        <v>2200</v>
      </c>
      <c r="D168" s="48" t="s">
        <v>4133</v>
      </c>
    </row>
    <row r="169" spans="1:4">
      <c r="A169" s="48" t="s">
        <v>2085</v>
      </c>
      <c r="B169" s="48" t="s">
        <v>2207</v>
      </c>
      <c r="C169" s="48" t="s">
        <v>2208</v>
      </c>
      <c r="D169" s="48" t="s">
        <v>4133</v>
      </c>
    </row>
    <row r="170" spans="1:4">
      <c r="A170" s="48" t="s">
        <v>2085</v>
      </c>
      <c r="B170" s="48" t="s">
        <v>2215</v>
      </c>
      <c r="C170" s="48" t="s">
        <v>2216</v>
      </c>
      <c r="D170" s="48" t="s">
        <v>4133</v>
      </c>
    </row>
    <row r="171" spans="1:4">
      <c r="A171" s="48" t="s">
        <v>2223</v>
      </c>
      <c r="B171" s="48" t="s">
        <v>2224</v>
      </c>
      <c r="C171" s="48" t="s">
        <v>2225</v>
      </c>
      <c r="D171" s="48" t="s">
        <v>4133</v>
      </c>
    </row>
    <row r="172" spans="1:4">
      <c r="A172" s="48" t="s">
        <v>2223</v>
      </c>
      <c r="B172" s="48" t="s">
        <v>4186</v>
      </c>
      <c r="C172" s="48" t="s">
        <v>4187</v>
      </c>
      <c r="D172" s="48" t="s">
        <v>4133</v>
      </c>
    </row>
    <row r="173" spans="1:4">
      <c r="A173" s="48" t="s">
        <v>2223</v>
      </c>
      <c r="B173" s="48" t="s">
        <v>2234</v>
      </c>
      <c r="C173" s="48" t="s">
        <v>2235</v>
      </c>
      <c r="D173" s="48" t="s">
        <v>4133</v>
      </c>
    </row>
    <row r="174" spans="1:4">
      <c r="A174" s="48" t="s">
        <v>2223</v>
      </c>
      <c r="B174" s="48" t="s">
        <v>2223</v>
      </c>
      <c r="C174" s="48" t="s">
        <v>4185</v>
      </c>
      <c r="D174" s="48" t="s">
        <v>4134</v>
      </c>
    </row>
    <row r="175" spans="1:4">
      <c r="A175" s="48" t="s">
        <v>2223</v>
      </c>
      <c r="B175" s="48" t="s">
        <v>2242</v>
      </c>
      <c r="C175" s="48" t="s">
        <v>2243</v>
      </c>
      <c r="D175" s="48" t="s">
        <v>4133</v>
      </c>
    </row>
    <row r="176" spans="1:4">
      <c r="A176" s="48" t="s">
        <v>2223</v>
      </c>
      <c r="B176" s="48" t="s">
        <v>2261</v>
      </c>
      <c r="C176" s="48" t="s">
        <v>2262</v>
      </c>
      <c r="D176" s="48" t="s">
        <v>4133</v>
      </c>
    </row>
    <row r="177" spans="1:4">
      <c r="A177" s="48" t="s">
        <v>2223</v>
      </c>
      <c r="B177" s="48" t="s">
        <v>2266</v>
      </c>
      <c r="C177" s="48" t="s">
        <v>2267</v>
      </c>
      <c r="D177" s="48" t="s">
        <v>4133</v>
      </c>
    </row>
    <row r="178" spans="1:4">
      <c r="A178" s="48" t="s">
        <v>2223</v>
      </c>
      <c r="B178" s="48" t="s">
        <v>2270</v>
      </c>
      <c r="C178" s="48" t="s">
        <v>2271</v>
      </c>
      <c r="D178" s="48" t="s">
        <v>4133</v>
      </c>
    </row>
    <row r="179" spans="1:4">
      <c r="A179" s="48" t="s">
        <v>2223</v>
      </c>
      <c r="B179" s="48" t="s">
        <v>2275</v>
      </c>
      <c r="C179" s="48" t="s">
        <v>2276</v>
      </c>
      <c r="D179" s="48" t="s">
        <v>4133</v>
      </c>
    </row>
    <row r="180" spans="1:4">
      <c r="A180" s="48" t="s">
        <v>2223</v>
      </c>
      <c r="B180" s="48" t="s">
        <v>1974</v>
      </c>
      <c r="C180" s="48" t="s">
        <v>4188</v>
      </c>
      <c r="D180" s="48" t="s">
        <v>4133</v>
      </c>
    </row>
    <row r="181" spans="1:4">
      <c r="A181" s="48" t="s">
        <v>2223</v>
      </c>
      <c r="B181" s="48" t="s">
        <v>2283</v>
      </c>
      <c r="C181" s="48" t="s">
        <v>2284</v>
      </c>
      <c r="D181" s="48" t="s">
        <v>4133</v>
      </c>
    </row>
    <row r="182" spans="1:4">
      <c r="A182" s="48" t="s">
        <v>2291</v>
      </c>
      <c r="B182" s="48" t="s">
        <v>2292</v>
      </c>
      <c r="C182" s="48" t="s">
        <v>2293</v>
      </c>
      <c r="D182" s="48" t="s">
        <v>4133</v>
      </c>
    </row>
    <row r="183" spans="1:4">
      <c r="A183" s="48" t="s">
        <v>2291</v>
      </c>
      <c r="B183" s="48" t="s">
        <v>2302</v>
      </c>
      <c r="C183" s="48" t="s">
        <v>2303</v>
      </c>
      <c r="D183" s="48" t="s">
        <v>4133</v>
      </c>
    </row>
    <row r="184" spans="1:4">
      <c r="A184" s="48" t="s">
        <v>2291</v>
      </c>
      <c r="B184" s="48" t="s">
        <v>2310</v>
      </c>
      <c r="C184" s="48" t="s">
        <v>2311</v>
      </c>
      <c r="D184" s="48" t="s">
        <v>4133</v>
      </c>
    </row>
    <row r="185" spans="1:4">
      <c r="A185" s="48" t="s">
        <v>2291</v>
      </c>
      <c r="B185" s="48" t="s">
        <v>4190</v>
      </c>
      <c r="C185" s="48" t="s">
        <v>4191</v>
      </c>
      <c r="D185" s="48" t="s">
        <v>4133</v>
      </c>
    </row>
    <row r="186" spans="1:4">
      <c r="A186" s="48" t="s">
        <v>2291</v>
      </c>
      <c r="B186" s="48" t="s">
        <v>2318</v>
      </c>
      <c r="C186" s="48" t="s">
        <v>2319</v>
      </c>
      <c r="D186" s="48" t="s">
        <v>4133</v>
      </c>
    </row>
    <row r="187" spans="1:4">
      <c r="A187" s="48" t="s">
        <v>2291</v>
      </c>
      <c r="B187" s="48" t="s">
        <v>2331</v>
      </c>
      <c r="C187" s="48" t="s">
        <v>2332</v>
      </c>
      <c r="D187" s="48" t="s">
        <v>4133</v>
      </c>
    </row>
    <row r="188" spans="1:4">
      <c r="A188" s="48" t="s">
        <v>2291</v>
      </c>
      <c r="B188" s="48" t="s">
        <v>4192</v>
      </c>
      <c r="C188" s="48" t="s">
        <v>4193</v>
      </c>
      <c r="D188" s="48" t="s">
        <v>4133</v>
      </c>
    </row>
    <row r="189" spans="1:4">
      <c r="A189" s="48" t="s">
        <v>2291</v>
      </c>
      <c r="B189" s="48" t="s">
        <v>2291</v>
      </c>
      <c r="C189" s="48" t="s">
        <v>4189</v>
      </c>
      <c r="D189" s="48" t="s">
        <v>4134</v>
      </c>
    </row>
    <row r="190" spans="1:4">
      <c r="A190" s="48" t="s">
        <v>2291</v>
      </c>
      <c r="B190" s="48" t="s">
        <v>2339</v>
      </c>
      <c r="C190" s="48" t="s">
        <v>2340</v>
      </c>
      <c r="D190" s="48" t="s">
        <v>4133</v>
      </c>
    </row>
    <row r="191" spans="1:4">
      <c r="A191" s="48" t="s">
        <v>2291</v>
      </c>
      <c r="B191" s="48" t="s">
        <v>4194</v>
      </c>
      <c r="C191" s="48" t="s">
        <v>4195</v>
      </c>
      <c r="D191" s="48" t="s">
        <v>4133</v>
      </c>
    </row>
    <row r="192" spans="1:4">
      <c r="A192" s="48" t="s">
        <v>2291</v>
      </c>
      <c r="B192" s="48" t="s">
        <v>2347</v>
      </c>
      <c r="C192" s="48" t="s">
        <v>2348</v>
      </c>
      <c r="D192" s="48" t="s">
        <v>4133</v>
      </c>
    </row>
    <row r="193" spans="1:4">
      <c r="A193" s="48" t="s">
        <v>2291</v>
      </c>
      <c r="B193" s="48" t="s">
        <v>2355</v>
      </c>
      <c r="C193" s="48" t="s">
        <v>2356</v>
      </c>
      <c r="D193" s="48" t="s">
        <v>4133</v>
      </c>
    </row>
    <row r="194" spans="1:4">
      <c r="A194" s="48" t="s">
        <v>2291</v>
      </c>
      <c r="B194" s="48" t="s">
        <v>2362</v>
      </c>
      <c r="C194" s="48" t="s">
        <v>2363</v>
      </c>
      <c r="D194" s="48" t="s">
        <v>4133</v>
      </c>
    </row>
    <row r="195" spans="1:4">
      <c r="A195" s="48" t="s">
        <v>2291</v>
      </c>
      <c r="B195" s="48" t="s">
        <v>1966</v>
      </c>
      <c r="C195" s="48" t="s">
        <v>2367</v>
      </c>
      <c r="D195" s="48" t="s">
        <v>4133</v>
      </c>
    </row>
    <row r="196" spans="1:4">
      <c r="A196" s="48" t="s">
        <v>2291</v>
      </c>
      <c r="B196" s="48" t="s">
        <v>2374</v>
      </c>
      <c r="C196" s="48" t="s">
        <v>2375</v>
      </c>
      <c r="D196" s="48" t="s">
        <v>4133</v>
      </c>
    </row>
    <row r="197" spans="1:4">
      <c r="A197" s="48" t="s">
        <v>2291</v>
      </c>
      <c r="B197" s="48" t="s">
        <v>2382</v>
      </c>
      <c r="C197" s="48" t="s">
        <v>2383</v>
      </c>
      <c r="D197" s="48" t="s">
        <v>4133</v>
      </c>
    </row>
    <row r="198" spans="1:4">
      <c r="A198" s="48" t="s">
        <v>2291</v>
      </c>
      <c r="B198" s="48" t="s">
        <v>2390</v>
      </c>
      <c r="C198" s="48" t="s">
        <v>2391</v>
      </c>
      <c r="D198" s="48" t="s">
        <v>4133</v>
      </c>
    </row>
    <row r="199" spans="1:4">
      <c r="A199" s="48" t="s">
        <v>2291</v>
      </c>
      <c r="B199" s="48" t="s">
        <v>2398</v>
      </c>
      <c r="C199" s="48" t="s">
        <v>2399</v>
      </c>
      <c r="D199" s="48" t="s">
        <v>4167</v>
      </c>
    </row>
    <row r="200" spans="1:4">
      <c r="A200" s="48" t="s">
        <v>2291</v>
      </c>
      <c r="B200" s="48" t="s">
        <v>4196</v>
      </c>
      <c r="C200" s="48" t="s">
        <v>4197</v>
      </c>
      <c r="D200" s="48" t="s">
        <v>4133</v>
      </c>
    </row>
    <row r="201" spans="1:4">
      <c r="A201" s="48" t="s">
        <v>2291</v>
      </c>
      <c r="B201" s="48" t="s">
        <v>4198</v>
      </c>
      <c r="C201" s="48" t="s">
        <v>4199</v>
      </c>
      <c r="D201" s="48" t="s">
        <v>4133</v>
      </c>
    </row>
    <row r="202" spans="1:4">
      <c r="A202" s="48" t="s">
        <v>2417</v>
      </c>
      <c r="B202" s="48" t="s">
        <v>2418</v>
      </c>
      <c r="C202" s="48" t="s">
        <v>2419</v>
      </c>
      <c r="D202" s="48" t="s">
        <v>4133</v>
      </c>
    </row>
    <row r="203" spans="1:4">
      <c r="A203" s="48" t="s">
        <v>2417</v>
      </c>
      <c r="B203" s="48" t="s">
        <v>2427</v>
      </c>
      <c r="C203" s="48" t="s">
        <v>2428</v>
      </c>
      <c r="D203" s="48" t="s">
        <v>4133</v>
      </c>
    </row>
    <row r="204" spans="1:4">
      <c r="A204" s="48" t="s">
        <v>2417</v>
      </c>
      <c r="B204" s="48" t="s">
        <v>2431</v>
      </c>
      <c r="C204" s="48" t="s">
        <v>2432</v>
      </c>
      <c r="D204" s="48" t="s">
        <v>4133</v>
      </c>
    </row>
    <row r="205" spans="1:4">
      <c r="A205" s="48" t="s">
        <v>2417</v>
      </c>
      <c r="B205" s="48" t="s">
        <v>2436</v>
      </c>
      <c r="C205" s="48" t="s">
        <v>2437</v>
      </c>
      <c r="D205" s="48" t="s">
        <v>4133</v>
      </c>
    </row>
    <row r="206" spans="1:4">
      <c r="A206" s="48" t="s">
        <v>2417</v>
      </c>
      <c r="B206" s="48" t="s">
        <v>4201</v>
      </c>
      <c r="C206" s="48" t="s">
        <v>4202</v>
      </c>
      <c r="D206" s="48" t="s">
        <v>4133</v>
      </c>
    </row>
    <row r="207" spans="1:4">
      <c r="A207" s="48" t="s">
        <v>2417</v>
      </c>
      <c r="B207" s="48" t="s">
        <v>2443</v>
      </c>
      <c r="C207" s="48" t="s">
        <v>2444</v>
      </c>
      <c r="D207" s="48" t="s">
        <v>4133</v>
      </c>
    </row>
    <row r="208" spans="1:4">
      <c r="A208" s="48" t="s">
        <v>2417</v>
      </c>
      <c r="B208" s="48" t="s">
        <v>2447</v>
      </c>
      <c r="C208" s="48" t="s">
        <v>2448</v>
      </c>
      <c r="D208" s="48" t="s">
        <v>4133</v>
      </c>
    </row>
    <row r="209" spans="1:4">
      <c r="A209" s="48" t="s">
        <v>2417</v>
      </c>
      <c r="B209" s="48" t="s">
        <v>2451</v>
      </c>
      <c r="C209" s="48" t="s">
        <v>2452</v>
      </c>
      <c r="D209" s="48" t="s">
        <v>4136</v>
      </c>
    </row>
    <row r="210" spans="1:4">
      <c r="A210" s="48" t="s">
        <v>2417</v>
      </c>
      <c r="B210" s="48" t="s">
        <v>2467</v>
      </c>
      <c r="C210" s="48" t="s">
        <v>2468</v>
      </c>
      <c r="D210" s="48" t="s">
        <v>4133</v>
      </c>
    </row>
    <row r="211" spans="1:4">
      <c r="A211" s="48" t="s">
        <v>2417</v>
      </c>
      <c r="B211" s="48" t="s">
        <v>2471</v>
      </c>
      <c r="C211" s="48" t="s">
        <v>2472</v>
      </c>
      <c r="D211" s="48" t="s">
        <v>4133</v>
      </c>
    </row>
    <row r="212" spans="1:4">
      <c r="A212" s="48" t="s">
        <v>2417</v>
      </c>
      <c r="B212" s="48" t="s">
        <v>2417</v>
      </c>
      <c r="C212" s="48" t="s">
        <v>4200</v>
      </c>
      <c r="D212" s="48" t="s">
        <v>4134</v>
      </c>
    </row>
    <row r="213" spans="1:4">
      <c r="A213" s="48" t="s">
        <v>2417</v>
      </c>
      <c r="B213" s="48" t="s">
        <v>2475</v>
      </c>
      <c r="C213" s="48" t="s">
        <v>2476</v>
      </c>
      <c r="D213" s="48" t="s">
        <v>4133</v>
      </c>
    </row>
    <row r="214" spans="1:4">
      <c r="A214" s="48" t="s">
        <v>2417</v>
      </c>
      <c r="B214" s="48" t="s">
        <v>1962</v>
      </c>
      <c r="C214" s="48" t="s">
        <v>2479</v>
      </c>
      <c r="D214" s="48" t="s">
        <v>4133</v>
      </c>
    </row>
    <row r="215" spans="1:4">
      <c r="A215" s="48" t="s">
        <v>2417</v>
      </c>
      <c r="B215" s="48" t="s">
        <v>2482</v>
      </c>
      <c r="C215" s="48" t="s">
        <v>2483</v>
      </c>
      <c r="D215" s="48" t="s">
        <v>4133</v>
      </c>
    </row>
    <row r="216" spans="1:4">
      <c r="A216" s="48" t="s">
        <v>2417</v>
      </c>
      <c r="B216" s="48" t="s">
        <v>1966</v>
      </c>
      <c r="C216" s="48" t="s">
        <v>2486</v>
      </c>
      <c r="D216" s="48" t="s">
        <v>4133</v>
      </c>
    </row>
    <row r="217" spans="1:4">
      <c r="A217" s="48" t="s">
        <v>2417</v>
      </c>
      <c r="B217" s="48" t="s">
        <v>4111</v>
      </c>
      <c r="C217" s="48" t="s">
        <v>4203</v>
      </c>
      <c r="D217" s="48" t="s">
        <v>4133</v>
      </c>
    </row>
    <row r="218" spans="1:4">
      <c r="A218" s="48" t="s">
        <v>2417</v>
      </c>
      <c r="B218" s="48" t="s">
        <v>2490</v>
      </c>
      <c r="C218" s="48" t="s">
        <v>2491</v>
      </c>
      <c r="D218" s="48" t="s">
        <v>4133</v>
      </c>
    </row>
    <row r="219" spans="1:4">
      <c r="A219" s="48" t="s">
        <v>2417</v>
      </c>
      <c r="B219" s="48" t="s">
        <v>2494</v>
      </c>
      <c r="C219" s="48" t="s">
        <v>2495</v>
      </c>
      <c r="D219" s="48" t="s">
        <v>4133</v>
      </c>
    </row>
    <row r="220" spans="1:4">
      <c r="A220" s="48" t="s">
        <v>2417</v>
      </c>
      <c r="B220" s="48" t="s">
        <v>2498</v>
      </c>
      <c r="C220" s="48" t="s">
        <v>2499</v>
      </c>
      <c r="D220" s="48" t="s">
        <v>4133</v>
      </c>
    </row>
    <row r="221" spans="1:4">
      <c r="A221" s="48" t="s">
        <v>2503</v>
      </c>
      <c r="B221" s="48" t="s">
        <v>2504</v>
      </c>
      <c r="C221" s="48" t="s">
        <v>2505</v>
      </c>
      <c r="D221" s="48" t="s">
        <v>4133</v>
      </c>
    </row>
    <row r="222" spans="1:4">
      <c r="A222" s="48" t="s">
        <v>2503</v>
      </c>
      <c r="B222" s="48" t="s">
        <v>2514</v>
      </c>
      <c r="C222" s="48" t="s">
        <v>2515</v>
      </c>
      <c r="D222" s="48" t="s">
        <v>4133</v>
      </c>
    </row>
    <row r="223" spans="1:4">
      <c r="A223" s="48" t="s">
        <v>2503</v>
      </c>
      <c r="B223" s="48" t="s">
        <v>2522</v>
      </c>
      <c r="C223" s="48" t="s">
        <v>2523</v>
      </c>
      <c r="D223" s="48" t="s">
        <v>4136</v>
      </c>
    </row>
    <row r="224" spans="1:4">
      <c r="A224" s="48" t="s">
        <v>2503</v>
      </c>
      <c r="B224" s="48" t="s">
        <v>2543</v>
      </c>
      <c r="C224" s="48" t="s">
        <v>2544</v>
      </c>
      <c r="D224" s="48" t="s">
        <v>4133</v>
      </c>
    </row>
    <row r="225" spans="1:4">
      <c r="A225" s="48" t="s">
        <v>2503</v>
      </c>
      <c r="B225" s="48" t="s">
        <v>2503</v>
      </c>
      <c r="C225" s="48" t="s">
        <v>4204</v>
      </c>
      <c r="D225" s="48" t="s">
        <v>4134</v>
      </c>
    </row>
    <row r="226" spans="1:4">
      <c r="A226" s="48" t="s">
        <v>2503</v>
      </c>
      <c r="B226" s="48" t="s">
        <v>2551</v>
      </c>
      <c r="C226" s="48" t="s">
        <v>2552</v>
      </c>
      <c r="D226" s="48" t="s">
        <v>4133</v>
      </c>
    </row>
    <row r="227" spans="1:4">
      <c r="A227" s="48" t="s">
        <v>2503</v>
      </c>
      <c r="B227" s="48" t="s">
        <v>2559</v>
      </c>
      <c r="C227" s="48" t="s">
        <v>2560</v>
      </c>
      <c r="D227" s="48" t="s">
        <v>4133</v>
      </c>
    </row>
    <row r="228" spans="1:4">
      <c r="A228" s="48" t="s">
        <v>2503</v>
      </c>
      <c r="B228" s="48" t="s">
        <v>2567</v>
      </c>
      <c r="C228" s="48" t="s">
        <v>2568</v>
      </c>
      <c r="D228" s="48" t="s">
        <v>4133</v>
      </c>
    </row>
    <row r="229" spans="1:4">
      <c r="A229" s="48" t="s">
        <v>2503</v>
      </c>
      <c r="B229" s="48" t="s">
        <v>2575</v>
      </c>
      <c r="C229" s="48" t="s">
        <v>2576</v>
      </c>
      <c r="D229" s="48" t="s">
        <v>4133</v>
      </c>
    </row>
    <row r="230" spans="1:4">
      <c r="A230" s="48" t="s">
        <v>2503</v>
      </c>
      <c r="B230" s="48" t="s">
        <v>2583</v>
      </c>
      <c r="C230" s="48" t="s">
        <v>2584</v>
      </c>
      <c r="D230" s="48" t="s">
        <v>4133</v>
      </c>
    </row>
    <row r="231" spans="1:4">
      <c r="A231" s="48" t="s">
        <v>2503</v>
      </c>
      <c r="B231" s="48" t="s">
        <v>843</v>
      </c>
      <c r="C231" s="48" t="s">
        <v>2591</v>
      </c>
      <c r="D231" s="48" t="s">
        <v>4133</v>
      </c>
    </row>
    <row r="232" spans="1:4">
      <c r="A232" s="48" t="s">
        <v>2503</v>
      </c>
      <c r="B232" s="48" t="s">
        <v>2598</v>
      </c>
      <c r="C232" s="48" t="s">
        <v>2599</v>
      </c>
      <c r="D232" s="48" t="s">
        <v>4133</v>
      </c>
    </row>
    <row r="233" spans="1:4">
      <c r="A233" s="48" t="s">
        <v>2503</v>
      </c>
      <c r="B233" s="48" t="s">
        <v>2606</v>
      </c>
      <c r="C233" s="48" t="s">
        <v>2607</v>
      </c>
      <c r="D233" s="48" t="s">
        <v>4133</v>
      </c>
    </row>
    <row r="234" spans="1:4">
      <c r="A234" s="48" t="s">
        <v>2503</v>
      </c>
      <c r="B234" s="48" t="s">
        <v>2614</v>
      </c>
      <c r="C234" s="48" t="s">
        <v>2615</v>
      </c>
      <c r="D234" s="48" t="s">
        <v>4133</v>
      </c>
    </row>
    <row r="235" spans="1:4">
      <c r="A235" s="48" t="s">
        <v>2503</v>
      </c>
      <c r="B235" s="48" t="s">
        <v>2622</v>
      </c>
      <c r="C235" s="48" t="s">
        <v>2623</v>
      </c>
      <c r="D235" s="48" t="s">
        <v>4133</v>
      </c>
    </row>
    <row r="236" spans="1:4">
      <c r="A236" s="48" t="s">
        <v>2503</v>
      </c>
      <c r="B236" s="48" t="s">
        <v>2630</v>
      </c>
      <c r="C236" s="48" t="s">
        <v>2631</v>
      </c>
      <c r="D236" s="48" t="s">
        <v>4133</v>
      </c>
    </row>
    <row r="237" spans="1:4">
      <c r="A237" s="48" t="s">
        <v>2503</v>
      </c>
      <c r="B237" s="48" t="s">
        <v>2638</v>
      </c>
      <c r="C237" s="48" t="s">
        <v>2639</v>
      </c>
      <c r="D237" s="48" t="s">
        <v>4133</v>
      </c>
    </row>
    <row r="238" spans="1:4">
      <c r="A238" s="48" t="s">
        <v>2646</v>
      </c>
      <c r="B238" s="48" t="s">
        <v>2647</v>
      </c>
      <c r="C238" s="48" t="s">
        <v>2648</v>
      </c>
      <c r="D238" s="48" t="s">
        <v>4133</v>
      </c>
    </row>
    <row r="239" spans="1:4">
      <c r="A239" s="48" t="s">
        <v>2646</v>
      </c>
      <c r="B239" s="48" t="s">
        <v>2656</v>
      </c>
      <c r="C239" s="48" t="s">
        <v>2657</v>
      </c>
      <c r="D239" s="48" t="s">
        <v>4133</v>
      </c>
    </row>
    <row r="240" spans="1:4">
      <c r="A240" s="48" t="s">
        <v>2646</v>
      </c>
      <c r="B240" s="48" t="s">
        <v>2660</v>
      </c>
      <c r="C240" s="48" t="s">
        <v>2661</v>
      </c>
      <c r="D240" s="48" t="s">
        <v>4133</v>
      </c>
    </row>
    <row r="241" spans="1:4">
      <c r="A241" s="48" t="s">
        <v>2646</v>
      </c>
      <c r="B241" s="48" t="s">
        <v>2664</v>
      </c>
      <c r="C241" s="48" t="s">
        <v>2665</v>
      </c>
      <c r="D241" s="48" t="s">
        <v>4133</v>
      </c>
    </row>
    <row r="242" spans="1:4">
      <c r="A242" s="48" t="s">
        <v>2646</v>
      </c>
      <c r="B242" s="48" t="s">
        <v>2668</v>
      </c>
      <c r="C242" s="48" t="s">
        <v>2669</v>
      </c>
      <c r="D242" s="48" t="s">
        <v>4133</v>
      </c>
    </row>
    <row r="243" spans="1:4">
      <c r="A243" s="48" t="s">
        <v>2646</v>
      </c>
      <c r="B243" s="48" t="s">
        <v>2673</v>
      </c>
      <c r="C243" s="48" t="s">
        <v>2674</v>
      </c>
      <c r="D243" s="48" t="s">
        <v>4133</v>
      </c>
    </row>
    <row r="244" spans="1:4">
      <c r="A244" s="48" t="s">
        <v>2646</v>
      </c>
      <c r="B244" s="48" t="s">
        <v>2682</v>
      </c>
      <c r="C244" s="48" t="s">
        <v>2683</v>
      </c>
      <c r="D244" s="48" t="s">
        <v>4133</v>
      </c>
    </row>
    <row r="245" spans="1:4">
      <c r="A245" s="48" t="s">
        <v>2646</v>
      </c>
      <c r="B245" s="48" t="s">
        <v>2686</v>
      </c>
      <c r="C245" s="48" t="s">
        <v>2687</v>
      </c>
      <c r="D245" s="48" t="s">
        <v>4133</v>
      </c>
    </row>
    <row r="246" spans="1:4">
      <c r="A246" s="48" t="s">
        <v>2646</v>
      </c>
      <c r="B246" s="48" t="s">
        <v>2690</v>
      </c>
      <c r="C246" s="48" t="s">
        <v>2691</v>
      </c>
      <c r="D246" s="48" t="s">
        <v>4133</v>
      </c>
    </row>
    <row r="247" spans="1:4">
      <c r="A247" s="48" t="s">
        <v>2646</v>
      </c>
      <c r="B247" s="48" t="s">
        <v>2694</v>
      </c>
      <c r="C247" s="48" t="s">
        <v>2695</v>
      </c>
      <c r="D247" s="48" t="s">
        <v>4133</v>
      </c>
    </row>
    <row r="248" spans="1:4">
      <c r="A248" s="48" t="s">
        <v>2646</v>
      </c>
      <c r="B248" s="48" t="s">
        <v>2646</v>
      </c>
      <c r="C248" s="48" t="s">
        <v>4205</v>
      </c>
      <c r="D248" s="48" t="s">
        <v>4134</v>
      </c>
    </row>
    <row r="249" spans="1:4">
      <c r="A249" s="48" t="s">
        <v>2646</v>
      </c>
      <c r="B249" s="48" t="s">
        <v>2698</v>
      </c>
      <c r="C249" s="48" t="s">
        <v>2699</v>
      </c>
      <c r="D249" s="48" t="s">
        <v>4133</v>
      </c>
    </row>
    <row r="250" spans="1:4">
      <c r="A250" s="48" t="s">
        <v>2646</v>
      </c>
      <c r="B250" s="48" t="s">
        <v>2702</v>
      </c>
      <c r="C250" s="48" t="s">
        <v>2703</v>
      </c>
      <c r="D250" s="48" t="s">
        <v>4133</v>
      </c>
    </row>
    <row r="251" spans="1:4">
      <c r="A251" s="48" t="s">
        <v>2646</v>
      </c>
      <c r="B251" s="48" t="s">
        <v>2706</v>
      </c>
      <c r="C251" s="48" t="s">
        <v>2707</v>
      </c>
      <c r="D251" s="48" t="s">
        <v>4133</v>
      </c>
    </row>
    <row r="252" spans="1:4">
      <c r="A252" s="48" t="s">
        <v>2646</v>
      </c>
      <c r="B252" s="48" t="s">
        <v>2710</v>
      </c>
      <c r="C252" s="48" t="s">
        <v>2711</v>
      </c>
      <c r="D252" s="48" t="s">
        <v>4133</v>
      </c>
    </row>
    <row r="253" spans="1:4">
      <c r="A253" s="48" t="s">
        <v>2646</v>
      </c>
      <c r="B253" s="48" t="s">
        <v>4206</v>
      </c>
      <c r="C253" s="48" t="s">
        <v>2722</v>
      </c>
      <c r="D253" s="48" t="s">
        <v>4133</v>
      </c>
    </row>
    <row r="254" spans="1:4">
      <c r="A254" s="48" t="s">
        <v>2646</v>
      </c>
      <c r="B254" s="48" t="s">
        <v>2714</v>
      </c>
      <c r="C254" s="48" t="s">
        <v>2715</v>
      </c>
      <c r="D254" s="48" t="s">
        <v>4133</v>
      </c>
    </row>
    <row r="255" spans="1:4">
      <c r="A255" s="48" t="s">
        <v>2646</v>
      </c>
      <c r="B255" s="48" t="s">
        <v>2283</v>
      </c>
      <c r="C255" s="48" t="s">
        <v>2718</v>
      </c>
      <c r="D255" s="48" t="s">
        <v>4133</v>
      </c>
    </row>
    <row r="256" spans="1:4">
      <c r="A256" s="48" t="s">
        <v>2726</v>
      </c>
      <c r="B256" s="48" t="s">
        <v>4208</v>
      </c>
      <c r="C256" s="48" t="s">
        <v>4209</v>
      </c>
      <c r="D256" s="48" t="s">
        <v>4133</v>
      </c>
    </row>
    <row r="257" spans="1:4">
      <c r="A257" s="48" t="s">
        <v>2726</v>
      </c>
      <c r="B257" s="48" t="s">
        <v>2727</v>
      </c>
      <c r="C257" s="48" t="s">
        <v>2728</v>
      </c>
      <c r="D257" s="48" t="s">
        <v>4133</v>
      </c>
    </row>
    <row r="258" spans="1:4">
      <c r="A258" s="48" t="s">
        <v>2726</v>
      </c>
      <c r="B258" s="48" t="s">
        <v>4210</v>
      </c>
      <c r="C258" s="48" t="s">
        <v>4211</v>
      </c>
      <c r="D258" s="48" t="s">
        <v>4133</v>
      </c>
    </row>
    <row r="259" spans="1:4">
      <c r="A259" s="48" t="s">
        <v>2726</v>
      </c>
      <c r="B259" s="48" t="s">
        <v>2737</v>
      </c>
      <c r="C259" s="48" t="s">
        <v>2738</v>
      </c>
      <c r="D259" s="48" t="s">
        <v>4133</v>
      </c>
    </row>
    <row r="260" spans="1:4">
      <c r="A260" s="48" t="s">
        <v>2726</v>
      </c>
      <c r="B260" s="48" t="s">
        <v>4212</v>
      </c>
      <c r="C260" s="48" t="s">
        <v>4213</v>
      </c>
      <c r="D260" s="48" t="s">
        <v>4133</v>
      </c>
    </row>
    <row r="261" spans="1:4">
      <c r="A261" s="48" t="s">
        <v>2726</v>
      </c>
      <c r="B261" s="48" t="s">
        <v>2745</v>
      </c>
      <c r="C261" s="48" t="s">
        <v>2746</v>
      </c>
      <c r="D261" s="48" t="s">
        <v>4133</v>
      </c>
    </row>
    <row r="262" spans="1:4">
      <c r="A262" s="48" t="s">
        <v>2726</v>
      </c>
      <c r="B262" s="48" t="s">
        <v>4214</v>
      </c>
      <c r="C262" s="48" t="s">
        <v>4215</v>
      </c>
      <c r="D262" s="48" t="s">
        <v>4133</v>
      </c>
    </row>
    <row r="263" spans="1:4">
      <c r="A263" s="48" t="s">
        <v>2726</v>
      </c>
      <c r="B263" s="48" t="s">
        <v>4216</v>
      </c>
      <c r="C263" s="48" t="s">
        <v>4217</v>
      </c>
      <c r="D263" s="48" t="s">
        <v>4133</v>
      </c>
    </row>
    <row r="264" spans="1:4">
      <c r="A264" s="48" t="s">
        <v>2726</v>
      </c>
      <c r="B264" s="48" t="s">
        <v>2753</v>
      </c>
      <c r="C264" s="48" t="s">
        <v>2754</v>
      </c>
      <c r="D264" s="48" t="s">
        <v>4133</v>
      </c>
    </row>
    <row r="265" spans="1:4">
      <c r="A265" s="48" t="s">
        <v>2726</v>
      </c>
      <c r="B265" s="48" t="s">
        <v>2726</v>
      </c>
      <c r="C265" s="48" t="s">
        <v>4207</v>
      </c>
      <c r="D265" s="48" t="s">
        <v>4134</v>
      </c>
    </row>
    <row r="266" spans="1:4">
      <c r="A266" s="48" t="s">
        <v>2726</v>
      </c>
      <c r="B266" s="48" t="s">
        <v>2765</v>
      </c>
      <c r="C266" s="48" t="s">
        <v>2766</v>
      </c>
      <c r="D266" s="48" t="s">
        <v>4133</v>
      </c>
    </row>
    <row r="267" spans="1:4">
      <c r="A267" s="48" t="s">
        <v>2726</v>
      </c>
      <c r="B267" s="48" t="s">
        <v>2769</v>
      </c>
      <c r="C267" s="48" t="s">
        <v>2770</v>
      </c>
      <c r="D267" s="48" t="s">
        <v>4133</v>
      </c>
    </row>
    <row r="268" spans="1:4">
      <c r="A268" s="48" t="s">
        <v>2726</v>
      </c>
      <c r="B268" s="48" t="s">
        <v>2774</v>
      </c>
      <c r="C268" s="48" t="s">
        <v>2775</v>
      </c>
      <c r="D268" s="48" t="s">
        <v>4167</v>
      </c>
    </row>
    <row r="269" spans="1:4">
      <c r="A269" s="48" t="s">
        <v>2788</v>
      </c>
      <c r="B269" s="48" t="s">
        <v>2789</v>
      </c>
      <c r="C269" s="48" t="s">
        <v>2790</v>
      </c>
      <c r="D269" s="48" t="s">
        <v>4133</v>
      </c>
    </row>
    <row r="270" spans="1:4">
      <c r="A270" s="48" t="s">
        <v>2788</v>
      </c>
      <c r="B270" s="48" t="s">
        <v>2797</v>
      </c>
      <c r="C270" s="48" t="s">
        <v>2798</v>
      </c>
      <c r="D270" s="48" t="s">
        <v>4133</v>
      </c>
    </row>
    <row r="271" spans="1:4">
      <c r="A271" s="48" t="s">
        <v>2788</v>
      </c>
      <c r="B271" s="48" t="s">
        <v>2810</v>
      </c>
      <c r="C271" s="48" t="s">
        <v>2811</v>
      </c>
      <c r="D271" s="48" t="s">
        <v>4133</v>
      </c>
    </row>
    <row r="272" spans="1:4">
      <c r="A272" s="48" t="s">
        <v>2788</v>
      </c>
      <c r="B272" s="48" t="s">
        <v>2828</v>
      </c>
      <c r="C272" s="48" t="s">
        <v>2829</v>
      </c>
      <c r="D272" s="48" t="s">
        <v>4133</v>
      </c>
    </row>
    <row r="273" spans="1:4">
      <c r="A273" s="48" t="s">
        <v>2788</v>
      </c>
      <c r="B273" s="48" t="s">
        <v>2788</v>
      </c>
      <c r="C273" s="48" t="s">
        <v>4218</v>
      </c>
      <c r="D273" s="48" t="s">
        <v>4134</v>
      </c>
    </row>
    <row r="274" spans="1:4">
      <c r="A274" s="48" t="s">
        <v>2788</v>
      </c>
      <c r="B274" s="48" t="s">
        <v>2835</v>
      </c>
      <c r="C274" s="48" t="s">
        <v>2836</v>
      </c>
      <c r="D274" s="48" t="s">
        <v>4133</v>
      </c>
    </row>
    <row r="275" spans="1:4">
      <c r="A275" s="48" t="s">
        <v>2788</v>
      </c>
      <c r="B275" s="48" t="s">
        <v>2845</v>
      </c>
      <c r="C275" s="48" t="s">
        <v>2846</v>
      </c>
      <c r="D275" s="48" t="s">
        <v>4167</v>
      </c>
    </row>
    <row r="276" spans="1:4">
      <c r="A276" s="48" t="s">
        <v>2788</v>
      </c>
      <c r="B276" s="48" t="s">
        <v>2864</v>
      </c>
      <c r="C276" s="48" t="s">
        <v>2865</v>
      </c>
      <c r="D276" s="48" t="s">
        <v>4167</v>
      </c>
    </row>
    <row r="277" spans="1:4">
      <c r="A277" s="48" t="s">
        <v>2788</v>
      </c>
      <c r="B277" s="48" t="s">
        <v>2883</v>
      </c>
      <c r="C277" s="48" t="s">
        <v>2884</v>
      </c>
      <c r="D277" s="48" t="s">
        <v>4133</v>
      </c>
    </row>
    <row r="278" spans="1:4">
      <c r="A278" s="48" t="s">
        <v>2788</v>
      </c>
      <c r="B278" s="48" t="s">
        <v>2890</v>
      </c>
      <c r="C278" s="48" t="s">
        <v>2891</v>
      </c>
      <c r="D278" s="48" t="s">
        <v>4133</v>
      </c>
    </row>
    <row r="279" spans="1:4">
      <c r="A279" s="48" t="s">
        <v>2788</v>
      </c>
      <c r="B279" s="48" t="s">
        <v>2900</v>
      </c>
      <c r="C279" s="48" t="s">
        <v>2901</v>
      </c>
      <c r="D279" s="48" t="s">
        <v>4133</v>
      </c>
    </row>
    <row r="280" spans="1:4">
      <c r="A280" s="48" t="s">
        <v>2788</v>
      </c>
      <c r="B280" s="48" t="s">
        <v>4219</v>
      </c>
      <c r="C280" s="48" t="s">
        <v>4220</v>
      </c>
      <c r="D280" s="48" t="s">
        <v>4133</v>
      </c>
    </row>
    <row r="281" spans="1:4">
      <c r="A281" s="48" t="s">
        <v>2905</v>
      </c>
      <c r="B281" s="48" t="s">
        <v>2906</v>
      </c>
      <c r="C281" s="48" t="s">
        <v>2907</v>
      </c>
      <c r="D281" s="48" t="s">
        <v>4133</v>
      </c>
    </row>
    <row r="282" spans="1:4">
      <c r="A282" s="48" t="s">
        <v>2905</v>
      </c>
      <c r="B282" s="48" t="s">
        <v>2647</v>
      </c>
      <c r="C282" s="48" t="s">
        <v>2914</v>
      </c>
      <c r="D282" s="48" t="s">
        <v>4133</v>
      </c>
    </row>
    <row r="283" spans="1:4">
      <c r="A283" s="48" t="s">
        <v>2905</v>
      </c>
      <c r="B283" s="48" t="s">
        <v>939</v>
      </c>
      <c r="C283" s="48" t="s">
        <v>2921</v>
      </c>
      <c r="D283" s="48" t="s">
        <v>4133</v>
      </c>
    </row>
    <row r="284" spans="1:4">
      <c r="A284" s="48" t="s">
        <v>2905</v>
      </c>
      <c r="B284" s="48" t="s">
        <v>2928</v>
      </c>
      <c r="C284" s="48" t="s">
        <v>2929</v>
      </c>
      <c r="D284" s="48" t="s">
        <v>4133</v>
      </c>
    </row>
    <row r="285" spans="1:4">
      <c r="A285" s="48" t="s">
        <v>2905</v>
      </c>
      <c r="B285" s="48" t="s">
        <v>2951</v>
      </c>
      <c r="C285" s="48" t="s">
        <v>2952</v>
      </c>
      <c r="D285" s="48" t="s">
        <v>4133</v>
      </c>
    </row>
    <row r="286" spans="1:4">
      <c r="A286" s="48" t="s">
        <v>2905</v>
      </c>
      <c r="B286" s="48" t="s">
        <v>2968</v>
      </c>
      <c r="C286" s="48" t="s">
        <v>2969</v>
      </c>
      <c r="D286" s="48" t="s">
        <v>4133</v>
      </c>
    </row>
    <row r="287" spans="1:4">
      <c r="A287" s="48" t="s">
        <v>2905</v>
      </c>
      <c r="B287" s="48" t="s">
        <v>2980</v>
      </c>
      <c r="C287" s="48" t="s">
        <v>2981</v>
      </c>
      <c r="D287" s="48" t="s">
        <v>4133</v>
      </c>
    </row>
    <row r="288" spans="1:4">
      <c r="A288" s="48" t="s">
        <v>2905</v>
      </c>
      <c r="B288" s="48" t="s">
        <v>2998</v>
      </c>
      <c r="C288" s="48" t="s">
        <v>2999</v>
      </c>
      <c r="D288" s="48" t="s">
        <v>4133</v>
      </c>
    </row>
    <row r="289" spans="1:4">
      <c r="A289" s="48" t="s">
        <v>2905</v>
      </c>
      <c r="B289" s="48" t="s">
        <v>3007</v>
      </c>
      <c r="C289" s="48" t="s">
        <v>3008</v>
      </c>
      <c r="D289" s="48" t="s">
        <v>4133</v>
      </c>
    </row>
    <row r="290" spans="1:4">
      <c r="A290" s="48" t="s">
        <v>2905</v>
      </c>
      <c r="B290" s="48" t="s">
        <v>3016</v>
      </c>
      <c r="C290" s="48" t="s">
        <v>3017</v>
      </c>
      <c r="D290" s="48" t="s">
        <v>4133</v>
      </c>
    </row>
    <row r="291" spans="1:4">
      <c r="A291" s="48" t="s">
        <v>2905</v>
      </c>
      <c r="B291" s="48" t="s">
        <v>3024</v>
      </c>
      <c r="C291" s="48" t="s">
        <v>3025</v>
      </c>
      <c r="D291" s="48" t="s">
        <v>4133</v>
      </c>
    </row>
    <row r="292" spans="1:4">
      <c r="A292" s="48" t="s">
        <v>2905</v>
      </c>
      <c r="B292" s="48" t="s">
        <v>3032</v>
      </c>
      <c r="C292" s="48" t="s">
        <v>3033</v>
      </c>
      <c r="D292" s="48" t="s">
        <v>4133</v>
      </c>
    </row>
    <row r="293" spans="1:4">
      <c r="A293" s="48" t="s">
        <v>2905</v>
      </c>
      <c r="B293" s="48" t="s">
        <v>2905</v>
      </c>
      <c r="C293" s="48" t="s">
        <v>4221</v>
      </c>
      <c r="D293" s="48" t="s">
        <v>4134</v>
      </c>
    </row>
    <row r="294" spans="1:4">
      <c r="A294" s="48" t="s">
        <v>2905</v>
      </c>
      <c r="B294" s="48" t="s">
        <v>3036</v>
      </c>
      <c r="C294" s="48" t="s">
        <v>3037</v>
      </c>
      <c r="D294" s="48" t="s">
        <v>4133</v>
      </c>
    </row>
    <row r="295" spans="1:4">
      <c r="A295" s="48" t="s">
        <v>2905</v>
      </c>
      <c r="B295" s="48" t="s">
        <v>3040</v>
      </c>
      <c r="C295" s="48" t="s">
        <v>3041</v>
      </c>
      <c r="D295" s="48" t="s">
        <v>4167</v>
      </c>
    </row>
    <row r="296" spans="1:4">
      <c r="A296" s="48" t="s">
        <v>2905</v>
      </c>
      <c r="B296" s="48" t="s">
        <v>3045</v>
      </c>
      <c r="C296" s="48" t="s">
        <v>3046</v>
      </c>
      <c r="D296" s="48" t="s">
        <v>4133</v>
      </c>
    </row>
    <row r="297" spans="1:4">
      <c r="A297" s="48" t="s">
        <v>2905</v>
      </c>
      <c r="B297" s="48" t="s">
        <v>3058</v>
      </c>
      <c r="C297" s="48" t="s">
        <v>3059</v>
      </c>
      <c r="D297" s="48" t="s">
        <v>4133</v>
      </c>
    </row>
    <row r="298" spans="1:4">
      <c r="A298" s="48" t="s">
        <v>2905</v>
      </c>
      <c r="B298" s="48" t="s">
        <v>3076</v>
      </c>
      <c r="C298" s="48" t="s">
        <v>3077</v>
      </c>
      <c r="D298" s="48" t="s">
        <v>4133</v>
      </c>
    </row>
    <row r="299" spans="1:4">
      <c r="A299" s="48" t="s">
        <v>2905</v>
      </c>
      <c r="B299" s="48" t="s">
        <v>3097</v>
      </c>
      <c r="C299" s="48" t="s">
        <v>3098</v>
      </c>
      <c r="D299" s="48" t="s">
        <v>4133</v>
      </c>
    </row>
    <row r="300" spans="1:4">
      <c r="A300" s="48" t="s">
        <v>3106</v>
      </c>
      <c r="B300" s="48" t="s">
        <v>2727</v>
      </c>
      <c r="C300" s="48" t="s">
        <v>3107</v>
      </c>
      <c r="D300" s="48" t="s">
        <v>4133</v>
      </c>
    </row>
    <row r="301" spans="1:4">
      <c r="A301" s="48" t="s">
        <v>3106</v>
      </c>
      <c r="B301" s="48" t="s">
        <v>3115</v>
      </c>
      <c r="C301" s="48" t="s">
        <v>3116</v>
      </c>
      <c r="D301" s="48" t="s">
        <v>4133</v>
      </c>
    </row>
    <row r="302" spans="1:4">
      <c r="A302" s="48" t="s">
        <v>3106</v>
      </c>
      <c r="B302" s="48" t="s">
        <v>4223</v>
      </c>
      <c r="C302" s="48" t="s">
        <v>4224</v>
      </c>
      <c r="D302" s="48" t="s">
        <v>4133</v>
      </c>
    </row>
    <row r="303" spans="1:4">
      <c r="A303" s="48" t="s">
        <v>3106</v>
      </c>
      <c r="B303" s="48" t="s">
        <v>3120</v>
      </c>
      <c r="C303" s="48" t="s">
        <v>3121</v>
      </c>
      <c r="D303" s="48" t="s">
        <v>4133</v>
      </c>
    </row>
    <row r="304" spans="1:4">
      <c r="A304" s="48" t="s">
        <v>3106</v>
      </c>
      <c r="B304" s="48" t="s">
        <v>4225</v>
      </c>
      <c r="C304" s="48" t="s">
        <v>4226</v>
      </c>
      <c r="D304" s="48" t="s">
        <v>4133</v>
      </c>
    </row>
    <row r="305" spans="1:4">
      <c r="A305" s="48" t="s">
        <v>3106</v>
      </c>
      <c r="B305" s="48" t="s">
        <v>3132</v>
      </c>
      <c r="C305" s="48" t="s">
        <v>3133</v>
      </c>
      <c r="D305" s="48" t="s">
        <v>4133</v>
      </c>
    </row>
    <row r="306" spans="1:4">
      <c r="A306" s="48" t="s">
        <v>3106</v>
      </c>
      <c r="B306" s="48" t="s">
        <v>3136</v>
      </c>
      <c r="C306" s="48" t="s">
        <v>3137</v>
      </c>
      <c r="D306" s="48" t="s">
        <v>4133</v>
      </c>
    </row>
    <row r="307" spans="1:4">
      <c r="A307" s="48" t="s">
        <v>3106</v>
      </c>
      <c r="B307" s="48" t="s">
        <v>3140</v>
      </c>
      <c r="C307" s="48" t="s">
        <v>3141</v>
      </c>
      <c r="D307" s="48" t="s">
        <v>4133</v>
      </c>
    </row>
    <row r="308" spans="1:4">
      <c r="A308" s="48" t="s">
        <v>3106</v>
      </c>
      <c r="B308" s="48" t="s">
        <v>3144</v>
      </c>
      <c r="C308" s="48" t="s">
        <v>3145</v>
      </c>
      <c r="D308" s="48" t="s">
        <v>4133</v>
      </c>
    </row>
    <row r="309" spans="1:4">
      <c r="A309" s="48" t="s">
        <v>3106</v>
      </c>
      <c r="B309" s="48" t="s">
        <v>3149</v>
      </c>
      <c r="C309" s="48" t="s">
        <v>3150</v>
      </c>
      <c r="D309" s="48" t="s">
        <v>4133</v>
      </c>
    </row>
    <row r="310" spans="1:4">
      <c r="A310" s="48" t="s">
        <v>3106</v>
      </c>
      <c r="B310" s="48" t="s">
        <v>3156</v>
      </c>
      <c r="C310" s="48" t="s">
        <v>3157</v>
      </c>
      <c r="D310" s="48" t="s">
        <v>4133</v>
      </c>
    </row>
    <row r="311" spans="1:4">
      <c r="A311" s="48" t="s">
        <v>3106</v>
      </c>
      <c r="B311" s="48" t="s">
        <v>3106</v>
      </c>
      <c r="C311" s="48" t="s">
        <v>4222</v>
      </c>
      <c r="D311" s="48" t="s">
        <v>4134</v>
      </c>
    </row>
    <row r="312" spans="1:4">
      <c r="A312" s="48" t="s">
        <v>3106</v>
      </c>
      <c r="B312" s="48" t="s">
        <v>3160</v>
      </c>
      <c r="C312" s="48" t="s">
        <v>3161</v>
      </c>
      <c r="D312" s="48" t="s">
        <v>4133</v>
      </c>
    </row>
    <row r="313" spans="1:4">
      <c r="A313" s="48" t="s">
        <v>3106</v>
      </c>
      <c r="B313" s="48" t="s">
        <v>3165</v>
      </c>
      <c r="C313" s="48" t="s">
        <v>3166</v>
      </c>
      <c r="D313" s="48" t="s">
        <v>4167</v>
      </c>
    </row>
    <row r="314" spans="1:4">
      <c r="A314" s="48" t="s">
        <v>3106</v>
      </c>
      <c r="B314" s="48" t="s">
        <v>3182</v>
      </c>
      <c r="C314" s="48" t="s">
        <v>3183</v>
      </c>
      <c r="D314" s="48" t="s">
        <v>4133</v>
      </c>
    </row>
    <row r="315" spans="1:4">
      <c r="A315" s="48" t="s">
        <v>3106</v>
      </c>
      <c r="B315" s="48" t="s">
        <v>4227</v>
      </c>
      <c r="C315" s="48" t="s">
        <v>4228</v>
      </c>
      <c r="D315" s="48" t="s">
        <v>4133</v>
      </c>
    </row>
    <row r="316" spans="1:4">
      <c r="A316" s="48" t="s">
        <v>3106</v>
      </c>
      <c r="B316" s="48" t="s">
        <v>4229</v>
      </c>
      <c r="C316" s="48" t="s">
        <v>4230</v>
      </c>
      <c r="D316" s="48" t="s">
        <v>4133</v>
      </c>
    </row>
    <row r="317" spans="1:4">
      <c r="A317" s="48" t="s">
        <v>3106</v>
      </c>
      <c r="B317" s="48" t="s">
        <v>3186</v>
      </c>
      <c r="C317" s="48" t="s">
        <v>3187</v>
      </c>
      <c r="D317" s="48" t="s">
        <v>4133</v>
      </c>
    </row>
    <row r="318" spans="1:4">
      <c r="A318" s="48" t="s">
        <v>3106</v>
      </c>
      <c r="B318" s="48" t="s">
        <v>4231</v>
      </c>
      <c r="C318" s="48" t="s">
        <v>4232</v>
      </c>
      <c r="D318" s="48" t="s">
        <v>4133</v>
      </c>
    </row>
    <row r="319" spans="1:4">
      <c r="A319" s="48" t="s">
        <v>3106</v>
      </c>
      <c r="B319" s="48" t="s">
        <v>4233</v>
      </c>
      <c r="C319" s="48" t="s">
        <v>4234</v>
      </c>
      <c r="D319" s="48" t="s">
        <v>4133</v>
      </c>
    </row>
    <row r="320" spans="1:4">
      <c r="A320" s="48" t="s">
        <v>3106</v>
      </c>
      <c r="B320" s="48" t="s">
        <v>4235</v>
      </c>
      <c r="C320" s="48" t="s">
        <v>4236</v>
      </c>
      <c r="D320" s="48" t="s">
        <v>4133</v>
      </c>
    </row>
    <row r="321" spans="1:4">
      <c r="A321" s="48" t="s">
        <v>3106</v>
      </c>
      <c r="B321" s="48" t="s">
        <v>4237</v>
      </c>
      <c r="C321" s="48" t="s">
        <v>4238</v>
      </c>
      <c r="D321" s="48" t="s">
        <v>4133</v>
      </c>
    </row>
    <row r="322" spans="1:4">
      <c r="A322" s="48" t="s">
        <v>3191</v>
      </c>
      <c r="B322" s="48" t="s">
        <v>3191</v>
      </c>
      <c r="C322" s="48" t="s">
        <v>3192</v>
      </c>
      <c r="D322" s="48" t="s">
        <v>4153</v>
      </c>
    </row>
    <row r="323" spans="1:4">
      <c r="A323" s="48" t="s">
        <v>3204</v>
      </c>
      <c r="B323" s="48" t="s">
        <v>4240</v>
      </c>
      <c r="C323" s="48" t="s">
        <v>4241</v>
      </c>
      <c r="D323" s="48" t="s">
        <v>4133</v>
      </c>
    </row>
    <row r="324" spans="1:4">
      <c r="A324" s="48" t="s">
        <v>3204</v>
      </c>
      <c r="B324" s="48" t="s">
        <v>3205</v>
      </c>
      <c r="C324" s="48" t="s">
        <v>3206</v>
      </c>
      <c r="D324" s="48" t="s">
        <v>4133</v>
      </c>
    </row>
    <row r="325" spans="1:4">
      <c r="A325" s="48" t="s">
        <v>3204</v>
      </c>
      <c r="B325" s="48" t="s">
        <v>3213</v>
      </c>
      <c r="C325" s="48" t="s">
        <v>3214</v>
      </c>
      <c r="D325" s="48" t="s">
        <v>4133</v>
      </c>
    </row>
    <row r="326" spans="1:4">
      <c r="A326" s="48" t="s">
        <v>3204</v>
      </c>
      <c r="B326" s="48" t="s">
        <v>3221</v>
      </c>
      <c r="C326" s="48" t="s">
        <v>3222</v>
      </c>
      <c r="D326" s="48" t="s">
        <v>4133</v>
      </c>
    </row>
    <row r="327" spans="1:4">
      <c r="A327" s="48" t="s">
        <v>3204</v>
      </c>
      <c r="B327" s="48" t="s">
        <v>3461</v>
      </c>
      <c r="C327" s="48" t="s">
        <v>4242</v>
      </c>
      <c r="D327" s="48" t="s">
        <v>4133</v>
      </c>
    </row>
    <row r="328" spans="1:4">
      <c r="A328" s="48" t="s">
        <v>3204</v>
      </c>
      <c r="B328" s="48" t="s">
        <v>4243</v>
      </c>
      <c r="C328" s="48" t="s">
        <v>4244</v>
      </c>
      <c r="D328" s="48" t="s">
        <v>4133</v>
      </c>
    </row>
    <row r="329" spans="1:4">
      <c r="A329" s="48" t="s">
        <v>3204</v>
      </c>
      <c r="B329" s="48" t="s">
        <v>3228</v>
      </c>
      <c r="C329" s="48" t="s">
        <v>3229</v>
      </c>
      <c r="D329" s="48" t="s">
        <v>4133</v>
      </c>
    </row>
    <row r="330" spans="1:4">
      <c r="A330" s="48" t="s">
        <v>3204</v>
      </c>
      <c r="B330" s="48" t="s">
        <v>4245</v>
      </c>
      <c r="C330" s="48" t="s">
        <v>4246</v>
      </c>
      <c r="D330" s="48" t="s">
        <v>4133</v>
      </c>
    </row>
    <row r="331" spans="1:4">
      <c r="A331" s="48" t="s">
        <v>3204</v>
      </c>
      <c r="B331" s="48" t="s">
        <v>3232</v>
      </c>
      <c r="C331" s="48" t="s">
        <v>3233</v>
      </c>
      <c r="D331" s="48" t="s">
        <v>4133</v>
      </c>
    </row>
    <row r="332" spans="1:4">
      <c r="A332" s="48" t="s">
        <v>3204</v>
      </c>
      <c r="B332" s="48" t="s">
        <v>3204</v>
      </c>
      <c r="C332" s="48" t="s">
        <v>4239</v>
      </c>
      <c r="D332" s="48" t="s">
        <v>4134</v>
      </c>
    </row>
    <row r="333" spans="1:4">
      <c r="A333" s="48" t="s">
        <v>3204</v>
      </c>
      <c r="B333" s="48" t="s">
        <v>4247</v>
      </c>
      <c r="C333" s="48" t="s">
        <v>4248</v>
      </c>
      <c r="D333" s="48" t="s">
        <v>4133</v>
      </c>
    </row>
    <row r="334" spans="1:4">
      <c r="A334" s="48" t="s">
        <v>3204</v>
      </c>
      <c r="B334" s="48" t="s">
        <v>3237</v>
      </c>
      <c r="C334" s="48" t="s">
        <v>3238</v>
      </c>
      <c r="D334" s="48" t="s">
        <v>4133</v>
      </c>
    </row>
    <row r="335" spans="1:4">
      <c r="A335" s="48" t="s">
        <v>3204</v>
      </c>
      <c r="B335" s="48" t="s">
        <v>3241</v>
      </c>
      <c r="C335" s="48" t="s">
        <v>3242</v>
      </c>
      <c r="D335" s="48" t="s">
        <v>4133</v>
      </c>
    </row>
    <row r="336" spans="1:4">
      <c r="A336" s="48" t="s">
        <v>3246</v>
      </c>
      <c r="B336" s="48" t="s">
        <v>3247</v>
      </c>
      <c r="C336" s="48" t="s">
        <v>3248</v>
      </c>
      <c r="D336" s="48" t="s">
        <v>4133</v>
      </c>
    </row>
    <row r="337" spans="1:4">
      <c r="A337" s="48" t="s">
        <v>3246</v>
      </c>
      <c r="B337" s="48" t="s">
        <v>3257</v>
      </c>
      <c r="C337" s="48" t="s">
        <v>3258</v>
      </c>
      <c r="D337" s="48" t="s">
        <v>4133</v>
      </c>
    </row>
    <row r="338" spans="1:4">
      <c r="A338" s="48" t="s">
        <v>3246</v>
      </c>
      <c r="B338" s="48" t="s">
        <v>3270</v>
      </c>
      <c r="C338" s="48" t="s">
        <v>3271</v>
      </c>
      <c r="D338" s="48" t="s">
        <v>4133</v>
      </c>
    </row>
    <row r="339" spans="1:4">
      <c r="A339" s="48" t="s">
        <v>3246</v>
      </c>
      <c r="B339" s="48" t="s">
        <v>3279</v>
      </c>
      <c r="C339" s="48" t="s">
        <v>3280</v>
      </c>
      <c r="D339" s="48" t="s">
        <v>4133</v>
      </c>
    </row>
    <row r="340" spans="1:4">
      <c r="A340" s="48" t="s">
        <v>3246</v>
      </c>
      <c r="B340" s="48" t="s">
        <v>3287</v>
      </c>
      <c r="C340" s="48" t="s">
        <v>3288</v>
      </c>
      <c r="D340" s="48" t="s">
        <v>4133</v>
      </c>
    </row>
    <row r="341" spans="1:4">
      <c r="A341" s="48" t="s">
        <v>3246</v>
      </c>
      <c r="B341" s="48" t="s">
        <v>3295</v>
      </c>
      <c r="C341" s="48" t="s">
        <v>3296</v>
      </c>
      <c r="D341" s="48" t="s">
        <v>4133</v>
      </c>
    </row>
    <row r="342" spans="1:4">
      <c r="A342" s="48" t="s">
        <v>3246</v>
      </c>
      <c r="B342" s="48" t="s">
        <v>3303</v>
      </c>
      <c r="C342" s="48" t="s">
        <v>3304</v>
      </c>
      <c r="D342" s="48" t="s">
        <v>4133</v>
      </c>
    </row>
    <row r="343" spans="1:4">
      <c r="A343" s="48" t="s">
        <v>3246</v>
      </c>
      <c r="B343" s="48" t="s">
        <v>3311</v>
      </c>
      <c r="C343" s="48" t="s">
        <v>3312</v>
      </c>
      <c r="D343" s="48" t="s">
        <v>4133</v>
      </c>
    </row>
    <row r="344" spans="1:4">
      <c r="A344" s="48" t="s">
        <v>3246</v>
      </c>
      <c r="B344" s="48" t="s">
        <v>4250</v>
      </c>
      <c r="C344" s="48" t="s">
        <v>4251</v>
      </c>
      <c r="D344" s="48" t="s">
        <v>4133</v>
      </c>
    </row>
    <row r="345" spans="1:4">
      <c r="A345" s="48" t="s">
        <v>3246</v>
      </c>
      <c r="B345" s="48" t="s">
        <v>3318</v>
      </c>
      <c r="C345" s="48" t="s">
        <v>3319</v>
      </c>
      <c r="D345" s="48" t="s">
        <v>4133</v>
      </c>
    </row>
    <row r="346" spans="1:4">
      <c r="A346" s="48" t="s">
        <v>3246</v>
      </c>
      <c r="B346" s="48" t="s">
        <v>3323</v>
      </c>
      <c r="C346" s="48" t="s">
        <v>3324</v>
      </c>
      <c r="D346" s="48" t="s">
        <v>4133</v>
      </c>
    </row>
    <row r="347" spans="1:4">
      <c r="A347" s="48" t="s">
        <v>3246</v>
      </c>
      <c r="B347" s="48" t="s">
        <v>3331</v>
      </c>
      <c r="C347" s="48" t="s">
        <v>3332</v>
      </c>
      <c r="D347" s="48" t="s">
        <v>4167</v>
      </c>
    </row>
    <row r="348" spans="1:4">
      <c r="A348" s="48" t="s">
        <v>3246</v>
      </c>
      <c r="B348" s="48" t="s">
        <v>3246</v>
      </c>
      <c r="C348" s="48" t="s">
        <v>4249</v>
      </c>
      <c r="D348" s="48" t="s">
        <v>4134</v>
      </c>
    </row>
    <row r="349" spans="1:4">
      <c r="A349" s="48" t="s">
        <v>3246</v>
      </c>
      <c r="B349" s="48" t="s">
        <v>3339</v>
      </c>
      <c r="C349" s="48" t="s">
        <v>3340</v>
      </c>
      <c r="D349" s="48" t="s">
        <v>4133</v>
      </c>
    </row>
    <row r="350" spans="1:4">
      <c r="A350" s="48" t="s">
        <v>3246</v>
      </c>
      <c r="B350" s="48" t="s">
        <v>3347</v>
      </c>
      <c r="C350" s="48" t="s">
        <v>3348</v>
      </c>
      <c r="D350" s="48" t="s">
        <v>4133</v>
      </c>
    </row>
    <row r="351" spans="1:4">
      <c r="A351" s="48" t="s">
        <v>3246</v>
      </c>
      <c r="B351" s="48" t="s">
        <v>3355</v>
      </c>
      <c r="C351" s="48" t="s">
        <v>3356</v>
      </c>
      <c r="D351" s="48" t="s">
        <v>4133</v>
      </c>
    </row>
    <row r="352" spans="1:4">
      <c r="A352" s="48" t="s">
        <v>3362</v>
      </c>
      <c r="B352" s="48" t="s">
        <v>3363</v>
      </c>
      <c r="C352" s="48" t="s">
        <v>3364</v>
      </c>
      <c r="D352" s="48" t="s">
        <v>4136</v>
      </c>
    </row>
    <row r="353" spans="1:4">
      <c r="A353" s="48" t="s">
        <v>3362</v>
      </c>
      <c r="B353" s="48" t="s">
        <v>3375</v>
      </c>
      <c r="C353" s="48" t="s">
        <v>3376</v>
      </c>
      <c r="D353" s="48" t="s">
        <v>4133</v>
      </c>
    </row>
    <row r="354" spans="1:4">
      <c r="A354" s="48" t="s">
        <v>3362</v>
      </c>
      <c r="B354" s="48" t="s">
        <v>3380</v>
      </c>
      <c r="C354" s="48" t="s">
        <v>3381</v>
      </c>
      <c r="D354" s="48" t="s">
        <v>4133</v>
      </c>
    </row>
    <row r="355" spans="1:4">
      <c r="A355" s="48" t="s">
        <v>3362</v>
      </c>
      <c r="B355" s="48" t="s">
        <v>3388</v>
      </c>
      <c r="C355" s="48" t="s">
        <v>3389</v>
      </c>
      <c r="D355" s="48" t="s">
        <v>4133</v>
      </c>
    </row>
    <row r="356" spans="1:4">
      <c r="A356" s="48" t="s">
        <v>3362</v>
      </c>
      <c r="B356" s="48" t="s">
        <v>3396</v>
      </c>
      <c r="C356" s="48" t="s">
        <v>3397</v>
      </c>
      <c r="D356" s="48" t="s">
        <v>4133</v>
      </c>
    </row>
    <row r="357" spans="1:4">
      <c r="A357" s="48" t="s">
        <v>3362</v>
      </c>
      <c r="B357" s="48" t="s">
        <v>3403</v>
      </c>
      <c r="C357" s="48" t="s">
        <v>3404</v>
      </c>
      <c r="D357" s="48" t="s">
        <v>4133</v>
      </c>
    </row>
    <row r="358" spans="1:4">
      <c r="A358" s="48" t="s">
        <v>3362</v>
      </c>
      <c r="B358" s="48" t="s">
        <v>827</v>
      </c>
      <c r="C358" s="48" t="s">
        <v>3408</v>
      </c>
      <c r="D358" s="48" t="s">
        <v>4133</v>
      </c>
    </row>
    <row r="359" spans="1:4">
      <c r="A359" s="48" t="s">
        <v>3362</v>
      </c>
      <c r="B359" s="48" t="s">
        <v>3414</v>
      </c>
      <c r="C359" s="48" t="s">
        <v>3415</v>
      </c>
      <c r="D359" s="48" t="s">
        <v>4133</v>
      </c>
    </row>
    <row r="360" spans="1:4">
      <c r="A360" s="48" t="s">
        <v>3362</v>
      </c>
      <c r="B360" s="48" t="s">
        <v>3418</v>
      </c>
      <c r="C360" s="48" t="s">
        <v>3419</v>
      </c>
      <c r="D360" s="48" t="s">
        <v>4133</v>
      </c>
    </row>
    <row r="361" spans="1:4">
      <c r="A361" s="48" t="s">
        <v>3362</v>
      </c>
      <c r="B361" s="48" t="s">
        <v>3140</v>
      </c>
      <c r="C361" s="48" t="s">
        <v>3422</v>
      </c>
      <c r="D361" s="48" t="s">
        <v>4133</v>
      </c>
    </row>
    <row r="362" spans="1:4">
      <c r="A362" s="48" t="s">
        <v>3362</v>
      </c>
      <c r="B362" s="48" t="s">
        <v>3426</v>
      </c>
      <c r="C362" s="48" t="s">
        <v>3427</v>
      </c>
      <c r="D362" s="48" t="s">
        <v>4133</v>
      </c>
    </row>
    <row r="363" spans="1:4">
      <c r="A363" s="48" t="s">
        <v>3362</v>
      </c>
      <c r="B363" s="48" t="s">
        <v>3434</v>
      </c>
      <c r="C363" s="48" t="s">
        <v>3435</v>
      </c>
      <c r="D363" s="48" t="s">
        <v>4133</v>
      </c>
    </row>
    <row r="364" spans="1:4">
      <c r="A364" s="48" t="s">
        <v>3362</v>
      </c>
      <c r="B364" s="48" t="s">
        <v>3438</v>
      </c>
      <c r="C364" s="48" t="s">
        <v>3439</v>
      </c>
      <c r="D364" s="48" t="s">
        <v>4133</v>
      </c>
    </row>
    <row r="365" spans="1:4">
      <c r="A365" s="48" t="s">
        <v>3362</v>
      </c>
      <c r="B365" s="48" t="s">
        <v>3443</v>
      </c>
      <c r="C365" s="48" t="s">
        <v>3444</v>
      </c>
      <c r="D365" s="48" t="s">
        <v>4133</v>
      </c>
    </row>
    <row r="366" spans="1:4">
      <c r="A366" s="48" t="s">
        <v>3362</v>
      </c>
      <c r="B366" s="48" t="s">
        <v>2112</v>
      </c>
      <c r="C366" s="48" t="s">
        <v>3450</v>
      </c>
      <c r="D366" s="48" t="s">
        <v>4133</v>
      </c>
    </row>
    <row r="367" spans="1:4">
      <c r="A367" s="48" t="s">
        <v>3362</v>
      </c>
      <c r="B367" s="48" t="s">
        <v>3453</v>
      </c>
      <c r="C367" s="48" t="s">
        <v>3454</v>
      </c>
      <c r="D367" s="48" t="s">
        <v>4133</v>
      </c>
    </row>
    <row r="368" spans="1:4">
      <c r="A368" s="48" t="s">
        <v>3362</v>
      </c>
      <c r="B368" s="48" t="s">
        <v>3457</v>
      </c>
      <c r="C368" s="48" t="s">
        <v>3458</v>
      </c>
      <c r="D368" s="48" t="s">
        <v>4133</v>
      </c>
    </row>
    <row r="369" spans="1:4">
      <c r="A369" s="48" t="s">
        <v>3362</v>
      </c>
      <c r="B369" s="48" t="s">
        <v>3461</v>
      </c>
      <c r="C369" s="48" t="s">
        <v>3462</v>
      </c>
      <c r="D369" s="48" t="s">
        <v>4133</v>
      </c>
    </row>
    <row r="370" spans="1:4">
      <c r="A370" s="48" t="s">
        <v>3362</v>
      </c>
      <c r="B370" s="48" t="s">
        <v>4206</v>
      </c>
      <c r="C370" s="48" t="s">
        <v>3477</v>
      </c>
      <c r="D370" s="48" t="s">
        <v>4133</v>
      </c>
    </row>
    <row r="371" spans="1:4">
      <c r="A371" s="48" t="s">
        <v>3362</v>
      </c>
      <c r="B371" s="48" t="s">
        <v>3465</v>
      </c>
      <c r="C371" s="48" t="s">
        <v>3466</v>
      </c>
      <c r="D371" s="48" t="s">
        <v>4133</v>
      </c>
    </row>
    <row r="372" spans="1:4">
      <c r="A372" s="48" t="s">
        <v>3362</v>
      </c>
      <c r="B372" s="48" t="s">
        <v>3362</v>
      </c>
      <c r="C372" s="48" t="s">
        <v>4252</v>
      </c>
      <c r="D372" s="48" t="s">
        <v>4134</v>
      </c>
    </row>
    <row r="373" spans="1:4">
      <c r="A373" s="48" t="s">
        <v>3362</v>
      </c>
      <c r="B373" s="48" t="s">
        <v>3469</v>
      </c>
      <c r="C373" s="48" t="s">
        <v>3470</v>
      </c>
      <c r="D373" s="48" t="s">
        <v>4133</v>
      </c>
    </row>
    <row r="374" spans="1:4">
      <c r="A374" s="48" t="s">
        <v>3362</v>
      </c>
      <c r="B374" s="48" t="s">
        <v>3473</v>
      </c>
      <c r="C374" s="48" t="s">
        <v>3474</v>
      </c>
      <c r="D374" s="48" t="s">
        <v>4133</v>
      </c>
    </row>
    <row r="375" spans="1:4">
      <c r="A375" s="48" t="s">
        <v>3481</v>
      </c>
      <c r="B375" s="48" t="s">
        <v>3482</v>
      </c>
      <c r="C375" s="48" t="s">
        <v>3483</v>
      </c>
      <c r="D375" s="48" t="s">
        <v>4133</v>
      </c>
    </row>
    <row r="376" spans="1:4">
      <c r="A376" s="48" t="s">
        <v>3481</v>
      </c>
      <c r="B376" s="48" t="s">
        <v>3492</v>
      </c>
      <c r="C376" s="48" t="s">
        <v>3493</v>
      </c>
      <c r="D376" s="48" t="s">
        <v>4133</v>
      </c>
    </row>
    <row r="377" spans="1:4">
      <c r="A377" s="48" t="s">
        <v>3481</v>
      </c>
      <c r="B377" s="48" t="s">
        <v>3500</v>
      </c>
      <c r="C377" s="48" t="s">
        <v>3501</v>
      </c>
      <c r="D377" s="48" t="s">
        <v>4133</v>
      </c>
    </row>
    <row r="378" spans="1:4">
      <c r="A378" s="48" t="s">
        <v>3481</v>
      </c>
      <c r="B378" s="48" t="s">
        <v>3508</v>
      </c>
      <c r="C378" s="48" t="s">
        <v>3509</v>
      </c>
      <c r="D378" s="48" t="s">
        <v>4136</v>
      </c>
    </row>
    <row r="379" spans="1:4">
      <c r="A379" s="48" t="s">
        <v>3481</v>
      </c>
      <c r="B379" s="48" t="s">
        <v>3537</v>
      </c>
      <c r="C379" s="48" t="s">
        <v>3538</v>
      </c>
      <c r="D379" s="48" t="s">
        <v>4133</v>
      </c>
    </row>
    <row r="380" spans="1:4">
      <c r="A380" s="48" t="s">
        <v>3481</v>
      </c>
      <c r="B380" s="48" t="s">
        <v>3545</v>
      </c>
      <c r="C380" s="48" t="s">
        <v>3546</v>
      </c>
      <c r="D380" s="48" t="s">
        <v>4133</v>
      </c>
    </row>
    <row r="381" spans="1:4">
      <c r="A381" s="48" t="s">
        <v>3481</v>
      </c>
      <c r="B381" s="48" t="s">
        <v>3553</v>
      </c>
      <c r="C381" s="48" t="s">
        <v>3554</v>
      </c>
      <c r="D381" s="48" t="s">
        <v>4133</v>
      </c>
    </row>
    <row r="382" spans="1:4">
      <c r="A382" s="48" t="s">
        <v>3481</v>
      </c>
      <c r="B382" s="48" t="s">
        <v>3561</v>
      </c>
      <c r="C382" s="48" t="s">
        <v>3562</v>
      </c>
      <c r="D382" s="48" t="s">
        <v>4133</v>
      </c>
    </row>
    <row r="383" spans="1:4">
      <c r="A383" s="48" t="s">
        <v>3481</v>
      </c>
      <c r="B383" s="48" t="s">
        <v>3569</v>
      </c>
      <c r="C383" s="48" t="s">
        <v>3570</v>
      </c>
      <c r="D383" s="48" t="s">
        <v>4133</v>
      </c>
    </row>
    <row r="384" spans="1:4">
      <c r="A384" s="48" t="s">
        <v>3481</v>
      </c>
      <c r="B384" s="48" t="s">
        <v>3577</v>
      </c>
      <c r="C384" s="48" t="s">
        <v>3578</v>
      </c>
      <c r="D384" s="48" t="s">
        <v>4133</v>
      </c>
    </row>
    <row r="385" spans="1:4">
      <c r="A385" s="48" t="s">
        <v>3481</v>
      </c>
      <c r="B385" s="48" t="s">
        <v>3585</v>
      </c>
      <c r="C385" s="48" t="s">
        <v>3586</v>
      </c>
      <c r="D385" s="48" t="s">
        <v>4133</v>
      </c>
    </row>
    <row r="386" spans="1:4">
      <c r="A386" s="48" t="s">
        <v>3481</v>
      </c>
      <c r="B386" s="48" t="s">
        <v>3593</v>
      </c>
      <c r="C386" s="48" t="s">
        <v>3594</v>
      </c>
      <c r="D386" s="48" t="s">
        <v>4133</v>
      </c>
    </row>
    <row r="387" spans="1:4">
      <c r="A387" s="48" t="s">
        <v>3481</v>
      </c>
      <c r="B387" s="48" t="s">
        <v>3601</v>
      </c>
      <c r="C387" s="48" t="s">
        <v>3602</v>
      </c>
      <c r="D387" s="48" t="s">
        <v>4133</v>
      </c>
    </row>
    <row r="388" spans="1:4">
      <c r="A388" s="48" t="s">
        <v>3481</v>
      </c>
      <c r="B388" s="48" t="s">
        <v>3609</v>
      </c>
      <c r="C388" s="48" t="s">
        <v>3610</v>
      </c>
      <c r="D388" s="48" t="s">
        <v>4133</v>
      </c>
    </row>
    <row r="389" spans="1:4">
      <c r="A389" s="48" t="s">
        <v>3481</v>
      </c>
      <c r="B389" s="48" t="s">
        <v>3617</v>
      </c>
      <c r="C389" s="48" t="s">
        <v>3618</v>
      </c>
      <c r="D389" s="48" t="s">
        <v>4133</v>
      </c>
    </row>
    <row r="390" spans="1:4">
      <c r="A390" s="48" t="s">
        <v>3481</v>
      </c>
      <c r="B390" s="48" t="s">
        <v>3625</v>
      </c>
      <c r="C390" s="48" t="s">
        <v>3626</v>
      </c>
      <c r="D390" s="48" t="s">
        <v>4167</v>
      </c>
    </row>
    <row r="391" spans="1:4">
      <c r="A391" s="48" t="s">
        <v>3481</v>
      </c>
      <c r="B391" s="48" t="s">
        <v>3640</v>
      </c>
      <c r="C391" s="48" t="s">
        <v>3641</v>
      </c>
      <c r="D391" s="48" t="s">
        <v>4133</v>
      </c>
    </row>
    <row r="392" spans="1:4">
      <c r="A392" s="48" t="s">
        <v>3481</v>
      </c>
      <c r="B392" s="48" t="s">
        <v>3648</v>
      </c>
      <c r="C392" s="48" t="s">
        <v>3649</v>
      </c>
      <c r="D392" s="48" t="s">
        <v>4133</v>
      </c>
    </row>
    <row r="393" spans="1:4">
      <c r="A393" s="48" t="s">
        <v>3481</v>
      </c>
      <c r="B393" s="48" t="s">
        <v>3656</v>
      </c>
      <c r="C393" s="48" t="s">
        <v>3657</v>
      </c>
      <c r="D393" s="48" t="s">
        <v>4133</v>
      </c>
    </row>
    <row r="394" spans="1:4">
      <c r="A394" s="48" t="s">
        <v>3481</v>
      </c>
      <c r="B394" s="48" t="s">
        <v>3481</v>
      </c>
      <c r="C394" s="48" t="s">
        <v>4253</v>
      </c>
      <c r="D394" s="48" t="s">
        <v>4134</v>
      </c>
    </row>
    <row r="395" spans="1:4">
      <c r="A395" s="48" t="s">
        <v>3481</v>
      </c>
      <c r="B395" s="48" t="s">
        <v>3664</v>
      </c>
      <c r="C395" s="48" t="s">
        <v>3665</v>
      </c>
      <c r="D395" s="48" t="s">
        <v>4133</v>
      </c>
    </row>
    <row r="396" spans="1:4">
      <c r="A396" s="48" t="s">
        <v>3481</v>
      </c>
      <c r="B396" s="48" t="s">
        <v>3672</v>
      </c>
      <c r="C396" s="48" t="s">
        <v>3673</v>
      </c>
      <c r="D396" s="48" t="s">
        <v>4133</v>
      </c>
    </row>
    <row r="397" spans="1:4">
      <c r="A397" s="48" t="s">
        <v>3481</v>
      </c>
      <c r="B397" s="48" t="s">
        <v>3680</v>
      </c>
      <c r="C397" s="48" t="s">
        <v>3681</v>
      </c>
      <c r="D397" s="48" t="s">
        <v>4133</v>
      </c>
    </row>
    <row r="398" spans="1:4">
      <c r="A398" s="48" t="s">
        <v>3688</v>
      </c>
      <c r="B398" s="48" t="s">
        <v>4255</v>
      </c>
      <c r="C398" s="48" t="s">
        <v>4256</v>
      </c>
      <c r="D398" s="48" t="s">
        <v>4133</v>
      </c>
    </row>
    <row r="399" spans="1:4">
      <c r="A399" s="48" t="s">
        <v>3688</v>
      </c>
      <c r="B399" s="48" t="s">
        <v>3689</v>
      </c>
      <c r="C399" s="48" t="s">
        <v>3690</v>
      </c>
      <c r="D399" s="48" t="s">
        <v>4133</v>
      </c>
    </row>
    <row r="400" spans="1:4">
      <c r="A400" s="48" t="s">
        <v>3688</v>
      </c>
      <c r="B400" s="48" t="s">
        <v>3699</v>
      </c>
      <c r="C400" s="48" t="s">
        <v>3700</v>
      </c>
      <c r="D400" s="48" t="s">
        <v>4133</v>
      </c>
    </row>
    <row r="401" spans="1:4">
      <c r="A401" s="48" t="s">
        <v>3688</v>
      </c>
      <c r="B401" s="48" t="s">
        <v>3707</v>
      </c>
      <c r="C401" s="48" t="s">
        <v>3708</v>
      </c>
      <c r="D401" s="48" t="s">
        <v>4133</v>
      </c>
    </row>
    <row r="402" spans="1:4">
      <c r="A402" s="48" t="s">
        <v>3688</v>
      </c>
      <c r="B402" s="48" t="s">
        <v>3714</v>
      </c>
      <c r="C402" s="48" t="s">
        <v>3715</v>
      </c>
      <c r="D402" s="48" t="s">
        <v>4133</v>
      </c>
    </row>
    <row r="403" spans="1:4">
      <c r="A403" s="48" t="s">
        <v>3688</v>
      </c>
      <c r="B403" s="48" t="s">
        <v>3722</v>
      </c>
      <c r="C403" s="48" t="s">
        <v>3723</v>
      </c>
      <c r="D403" s="48" t="s">
        <v>4133</v>
      </c>
    </row>
    <row r="404" spans="1:4">
      <c r="A404" s="48" t="s">
        <v>3688</v>
      </c>
      <c r="B404" s="48" t="s">
        <v>4257</v>
      </c>
      <c r="C404" s="48" t="s">
        <v>4258</v>
      </c>
      <c r="D404" s="48" t="s">
        <v>4133</v>
      </c>
    </row>
    <row r="405" spans="1:4">
      <c r="A405" s="48" t="s">
        <v>3688</v>
      </c>
      <c r="B405" s="48" t="s">
        <v>3730</v>
      </c>
      <c r="C405" s="48" t="s">
        <v>3731</v>
      </c>
      <c r="D405" s="48" t="s">
        <v>4133</v>
      </c>
    </row>
    <row r="406" spans="1:4">
      <c r="A406" s="48" t="s">
        <v>3688</v>
      </c>
      <c r="B406" s="48" t="s">
        <v>4259</v>
      </c>
      <c r="C406" s="48" t="s">
        <v>4260</v>
      </c>
      <c r="D406" s="48" t="s">
        <v>4133</v>
      </c>
    </row>
    <row r="407" spans="1:4">
      <c r="A407" s="48" t="s">
        <v>3688</v>
      </c>
      <c r="B407" s="48" t="s">
        <v>3738</v>
      </c>
      <c r="C407" s="48" t="s">
        <v>3739</v>
      </c>
      <c r="D407" s="48" t="s">
        <v>4133</v>
      </c>
    </row>
    <row r="408" spans="1:4">
      <c r="A408" s="48" t="s">
        <v>3688</v>
      </c>
      <c r="B408" s="48" t="s">
        <v>3746</v>
      </c>
      <c r="C408" s="48" t="s">
        <v>3747</v>
      </c>
      <c r="D408" s="48" t="s">
        <v>4133</v>
      </c>
    </row>
    <row r="409" spans="1:4">
      <c r="A409" s="48" t="s">
        <v>3688</v>
      </c>
      <c r="B409" s="48" t="s">
        <v>4206</v>
      </c>
      <c r="C409" s="48" t="s">
        <v>3786</v>
      </c>
      <c r="D409" s="48" t="s">
        <v>4133</v>
      </c>
    </row>
    <row r="410" spans="1:4">
      <c r="A410" s="48" t="s">
        <v>3688</v>
      </c>
      <c r="B410" s="48" t="s">
        <v>3754</v>
      </c>
      <c r="C410" s="48" t="s">
        <v>3755</v>
      </c>
      <c r="D410" s="48" t="s">
        <v>4133</v>
      </c>
    </row>
    <row r="411" spans="1:4">
      <c r="A411" s="48" t="s">
        <v>3688</v>
      </c>
      <c r="B411" s="48" t="s">
        <v>3762</v>
      </c>
      <c r="C411" s="48" t="s">
        <v>3763</v>
      </c>
      <c r="D411" s="48" t="s">
        <v>4133</v>
      </c>
    </row>
    <row r="412" spans="1:4">
      <c r="A412" s="48" t="s">
        <v>3688</v>
      </c>
      <c r="B412" s="48" t="s">
        <v>3688</v>
      </c>
      <c r="C412" s="48" t="s">
        <v>4254</v>
      </c>
      <c r="D412" s="48" t="s">
        <v>4134</v>
      </c>
    </row>
    <row r="413" spans="1:4">
      <c r="A413" s="48" t="s">
        <v>3688</v>
      </c>
      <c r="B413" s="48" t="s">
        <v>3770</v>
      </c>
      <c r="C413" s="48" t="s">
        <v>3771</v>
      </c>
      <c r="D413" s="48" t="s">
        <v>4133</v>
      </c>
    </row>
    <row r="414" spans="1:4">
      <c r="A414" s="48" t="s">
        <v>3688</v>
      </c>
      <c r="B414" s="48" t="s">
        <v>3778</v>
      </c>
      <c r="C414" s="48" t="s">
        <v>3779</v>
      </c>
      <c r="D414" s="48" t="s">
        <v>4133</v>
      </c>
    </row>
    <row r="415" spans="1:4">
      <c r="A415" s="48" t="s">
        <v>3793</v>
      </c>
      <c r="B415" s="48" t="s">
        <v>2810</v>
      </c>
      <c r="C415" s="48" t="s">
        <v>4262</v>
      </c>
      <c r="D415" s="48" t="s">
        <v>4133</v>
      </c>
    </row>
    <row r="416" spans="1:4">
      <c r="A416" s="48" t="s">
        <v>3793</v>
      </c>
      <c r="B416" s="48" t="s">
        <v>4263</v>
      </c>
      <c r="C416" s="48" t="s">
        <v>4264</v>
      </c>
      <c r="D416" s="48" t="s">
        <v>4133</v>
      </c>
    </row>
    <row r="417" spans="1:4">
      <c r="A417" s="48" t="s">
        <v>3793</v>
      </c>
      <c r="B417" s="48" t="s">
        <v>4265</v>
      </c>
      <c r="C417" s="48" t="s">
        <v>4266</v>
      </c>
      <c r="D417" s="48" t="s">
        <v>4133</v>
      </c>
    </row>
    <row r="418" spans="1:4">
      <c r="A418" s="48" t="s">
        <v>3793</v>
      </c>
      <c r="B418" s="48" t="s">
        <v>3794</v>
      </c>
      <c r="C418" s="48" t="s">
        <v>3795</v>
      </c>
      <c r="D418" s="48" t="s">
        <v>4133</v>
      </c>
    </row>
    <row r="419" spans="1:4">
      <c r="A419" s="48" t="s">
        <v>3793</v>
      </c>
      <c r="B419" s="48" t="s">
        <v>4267</v>
      </c>
      <c r="C419" s="48" t="s">
        <v>4268</v>
      </c>
      <c r="D419" s="48" t="s">
        <v>4133</v>
      </c>
    </row>
    <row r="420" spans="1:4">
      <c r="A420" s="48" t="s">
        <v>3793</v>
      </c>
      <c r="B420" s="48" t="s">
        <v>4269</v>
      </c>
      <c r="C420" s="48" t="s">
        <v>4270</v>
      </c>
      <c r="D420" s="48" t="s">
        <v>4133</v>
      </c>
    </row>
    <row r="421" spans="1:4">
      <c r="A421" s="48" t="s">
        <v>3793</v>
      </c>
      <c r="B421" s="48" t="s">
        <v>4271</v>
      </c>
      <c r="C421" s="48" t="s">
        <v>4272</v>
      </c>
      <c r="D421" s="48" t="s">
        <v>4133</v>
      </c>
    </row>
    <row r="422" spans="1:4">
      <c r="A422" s="48" t="s">
        <v>3793</v>
      </c>
      <c r="B422" s="48" t="s">
        <v>4273</v>
      </c>
      <c r="C422" s="48" t="s">
        <v>4274</v>
      </c>
      <c r="D422" s="48" t="s">
        <v>4133</v>
      </c>
    </row>
    <row r="423" spans="1:4">
      <c r="A423" s="48" t="s">
        <v>3793</v>
      </c>
      <c r="B423" s="48" t="s">
        <v>4275</v>
      </c>
      <c r="C423" s="48" t="s">
        <v>4276</v>
      </c>
      <c r="D423" s="48" t="s">
        <v>4133</v>
      </c>
    </row>
    <row r="424" spans="1:4">
      <c r="A424" s="48" t="s">
        <v>3793</v>
      </c>
      <c r="B424" s="48" t="s">
        <v>3793</v>
      </c>
      <c r="C424" s="48" t="s">
        <v>4261</v>
      </c>
      <c r="D424" s="48" t="s">
        <v>4134</v>
      </c>
    </row>
    <row r="425" spans="1:4">
      <c r="A425" s="48" t="s">
        <v>3793</v>
      </c>
      <c r="B425" s="48" t="s">
        <v>3804</v>
      </c>
      <c r="C425" s="48" t="s">
        <v>3805</v>
      </c>
      <c r="D425" s="48" t="s">
        <v>4133</v>
      </c>
    </row>
    <row r="426" spans="1:4">
      <c r="A426" s="48" t="s">
        <v>3793</v>
      </c>
      <c r="B426" s="48" t="s">
        <v>904</v>
      </c>
      <c r="C426" s="48" t="s">
        <v>3811</v>
      </c>
      <c r="D426" s="48" t="s">
        <v>4133</v>
      </c>
    </row>
    <row r="427" spans="1:4">
      <c r="A427" s="48" t="s">
        <v>3793</v>
      </c>
      <c r="B427" s="48" t="s">
        <v>4277</v>
      </c>
      <c r="C427" s="48" t="s">
        <v>4278</v>
      </c>
      <c r="D427" s="48" t="s">
        <v>4133</v>
      </c>
    </row>
    <row r="428" spans="1:4">
      <c r="A428" s="48" t="s">
        <v>3793</v>
      </c>
      <c r="B428" s="48" t="s">
        <v>4279</v>
      </c>
      <c r="C428" s="48" t="s">
        <v>4280</v>
      </c>
      <c r="D428" s="48" t="s">
        <v>4133</v>
      </c>
    </row>
    <row r="429" spans="1:4">
      <c r="A429" s="48" t="s">
        <v>3815</v>
      </c>
      <c r="B429" s="48" t="s">
        <v>3816</v>
      </c>
      <c r="C429" s="48" t="s">
        <v>3817</v>
      </c>
      <c r="D429" s="48" t="s">
        <v>4133</v>
      </c>
    </row>
    <row r="430" spans="1:4">
      <c r="A430" s="48" t="s">
        <v>3815</v>
      </c>
      <c r="B430" s="48" t="s">
        <v>3836</v>
      </c>
      <c r="C430" s="48" t="s">
        <v>3837</v>
      </c>
      <c r="D430" s="48" t="s">
        <v>4133</v>
      </c>
    </row>
    <row r="431" spans="1:4">
      <c r="A431" s="48" t="s">
        <v>3815</v>
      </c>
      <c r="B431" s="48" t="s">
        <v>3845</v>
      </c>
      <c r="C431" s="48" t="s">
        <v>3846</v>
      </c>
      <c r="D431" s="48" t="s">
        <v>4133</v>
      </c>
    </row>
    <row r="432" spans="1:4">
      <c r="A432" s="48" t="s">
        <v>3815</v>
      </c>
      <c r="B432" s="48" t="s">
        <v>3853</v>
      </c>
      <c r="C432" s="48" t="s">
        <v>3854</v>
      </c>
      <c r="D432" s="48" t="s">
        <v>4133</v>
      </c>
    </row>
    <row r="433" spans="1:4">
      <c r="A433" s="48" t="s">
        <v>3815</v>
      </c>
      <c r="B433" s="48" t="s">
        <v>3857</v>
      </c>
      <c r="C433" s="48" t="s">
        <v>3858</v>
      </c>
      <c r="D433" s="48" t="s">
        <v>4133</v>
      </c>
    </row>
    <row r="434" spans="1:4">
      <c r="A434" s="48" t="s">
        <v>3815</v>
      </c>
      <c r="B434" s="48" t="s">
        <v>3862</v>
      </c>
      <c r="C434" s="48" t="s">
        <v>3863</v>
      </c>
      <c r="D434" s="48" t="s">
        <v>4133</v>
      </c>
    </row>
    <row r="435" spans="1:4">
      <c r="A435" s="48" t="s">
        <v>3815</v>
      </c>
      <c r="B435" s="48" t="s">
        <v>3880</v>
      </c>
      <c r="C435" s="48" t="s">
        <v>3881</v>
      </c>
      <c r="D435" s="48" t="s">
        <v>4133</v>
      </c>
    </row>
    <row r="436" spans="1:4">
      <c r="A436" s="48" t="s">
        <v>3815</v>
      </c>
      <c r="B436" s="48" t="s">
        <v>3887</v>
      </c>
      <c r="C436" s="48" t="s">
        <v>3888</v>
      </c>
      <c r="D436" s="48" t="s">
        <v>4133</v>
      </c>
    </row>
    <row r="437" spans="1:4">
      <c r="A437" s="48" t="s">
        <v>3815</v>
      </c>
      <c r="B437" s="48" t="s">
        <v>3891</v>
      </c>
      <c r="C437" s="48" t="s">
        <v>3892</v>
      </c>
      <c r="D437" s="48" t="s">
        <v>4133</v>
      </c>
    </row>
    <row r="438" spans="1:4">
      <c r="A438" s="48" t="s">
        <v>3815</v>
      </c>
      <c r="B438" s="48" t="s">
        <v>3895</v>
      </c>
      <c r="C438" s="48" t="s">
        <v>3896</v>
      </c>
      <c r="D438" s="48" t="s">
        <v>4167</v>
      </c>
    </row>
    <row r="439" spans="1:4">
      <c r="A439" s="48" t="s">
        <v>3815</v>
      </c>
      <c r="B439" s="48" t="s">
        <v>3900</v>
      </c>
      <c r="C439" s="48" t="s">
        <v>3901</v>
      </c>
      <c r="D439" s="48" t="s">
        <v>4133</v>
      </c>
    </row>
    <row r="440" spans="1:4">
      <c r="A440" s="48" t="s">
        <v>3815</v>
      </c>
      <c r="B440" s="48" t="s">
        <v>3907</v>
      </c>
      <c r="C440" s="48" t="s">
        <v>3908</v>
      </c>
      <c r="D440" s="48" t="s">
        <v>4133</v>
      </c>
    </row>
    <row r="441" spans="1:4">
      <c r="A441" s="48" t="s">
        <v>3815</v>
      </c>
      <c r="B441" s="48" t="s">
        <v>3911</v>
      </c>
      <c r="C441" s="48" t="s">
        <v>3912</v>
      </c>
      <c r="D441" s="48" t="s">
        <v>4133</v>
      </c>
    </row>
    <row r="442" spans="1:4">
      <c r="A442" s="48" t="s">
        <v>3815</v>
      </c>
      <c r="B442" s="48" t="s">
        <v>3815</v>
      </c>
      <c r="C442" s="48" t="s">
        <v>4281</v>
      </c>
      <c r="D442" s="48" t="s">
        <v>4134</v>
      </c>
    </row>
    <row r="443" spans="1:4">
      <c r="A443" s="48" t="s">
        <v>3815</v>
      </c>
      <c r="B443" s="48" t="s">
        <v>3915</v>
      </c>
      <c r="C443" s="48" t="s">
        <v>3916</v>
      </c>
      <c r="D443" s="48" t="s">
        <v>4133</v>
      </c>
    </row>
    <row r="444" spans="1:4">
      <c r="A444" s="48" t="s">
        <v>3920</v>
      </c>
      <c r="B444" s="48" t="s">
        <v>3921</v>
      </c>
      <c r="C444" s="48" t="s">
        <v>3922</v>
      </c>
      <c r="D444" s="48" t="s">
        <v>4133</v>
      </c>
    </row>
    <row r="445" spans="1:4">
      <c r="A445" s="48" t="s">
        <v>3920</v>
      </c>
      <c r="B445" s="48" t="s">
        <v>3931</v>
      </c>
      <c r="C445" s="48" t="s">
        <v>3932</v>
      </c>
      <c r="D445" s="48" t="s">
        <v>4133</v>
      </c>
    </row>
    <row r="446" spans="1:4">
      <c r="A446" s="48" t="s">
        <v>3920</v>
      </c>
      <c r="B446" s="48" t="s">
        <v>3936</v>
      </c>
      <c r="C446" s="48" t="s">
        <v>3937</v>
      </c>
      <c r="D446" s="48" t="s">
        <v>4133</v>
      </c>
    </row>
    <row r="447" spans="1:4">
      <c r="A447" s="48" t="s">
        <v>3920</v>
      </c>
      <c r="B447" s="48" t="s">
        <v>3943</v>
      </c>
      <c r="C447" s="48" t="s">
        <v>3944</v>
      </c>
      <c r="D447" s="48" t="s">
        <v>4136</v>
      </c>
    </row>
    <row r="448" spans="1:4">
      <c r="A448" s="48" t="s">
        <v>3920</v>
      </c>
      <c r="B448" s="48" t="s">
        <v>4283</v>
      </c>
      <c r="C448" s="48" t="s">
        <v>4284</v>
      </c>
      <c r="D448" s="48" t="s">
        <v>4133</v>
      </c>
    </row>
    <row r="449" spans="1:4">
      <c r="A449" s="48" t="s">
        <v>3920</v>
      </c>
      <c r="B449" s="48" t="s">
        <v>1015</v>
      </c>
      <c r="C449" s="48" t="s">
        <v>3967</v>
      </c>
      <c r="D449" s="48" t="s">
        <v>4133</v>
      </c>
    </row>
    <row r="450" spans="1:4">
      <c r="A450" s="48" t="s">
        <v>3920</v>
      </c>
      <c r="B450" s="48" t="s">
        <v>2347</v>
      </c>
      <c r="C450" s="48" t="s">
        <v>3970</v>
      </c>
      <c r="D450" s="48" t="s">
        <v>4133</v>
      </c>
    </row>
    <row r="451" spans="1:4">
      <c r="A451" s="48" t="s">
        <v>3920</v>
      </c>
      <c r="B451" s="48" t="s">
        <v>4285</v>
      </c>
      <c r="C451" s="48" t="s">
        <v>4286</v>
      </c>
      <c r="D451" s="48" t="s">
        <v>4133</v>
      </c>
    </row>
    <row r="452" spans="1:4">
      <c r="A452" s="48" t="s">
        <v>3920</v>
      </c>
      <c r="B452" s="48" t="s">
        <v>4287</v>
      </c>
      <c r="C452" s="48" t="s">
        <v>4288</v>
      </c>
      <c r="D452" s="48" t="s">
        <v>4133</v>
      </c>
    </row>
    <row r="453" spans="1:4">
      <c r="A453" s="48" t="s">
        <v>3920</v>
      </c>
      <c r="B453" s="48" t="s">
        <v>3974</v>
      </c>
      <c r="C453" s="48" t="s">
        <v>3975</v>
      </c>
      <c r="D453" s="48" t="s">
        <v>4167</v>
      </c>
    </row>
    <row r="454" spans="1:4">
      <c r="A454" s="48" t="s">
        <v>3920</v>
      </c>
      <c r="B454" s="48" t="s">
        <v>3982</v>
      </c>
      <c r="C454" s="48" t="s">
        <v>3983</v>
      </c>
      <c r="D454" s="48" t="s">
        <v>4167</v>
      </c>
    </row>
    <row r="455" spans="1:4">
      <c r="A455" s="48" t="s">
        <v>3920</v>
      </c>
      <c r="B455" s="48" t="s">
        <v>3989</v>
      </c>
      <c r="C455" s="48" t="s">
        <v>3990</v>
      </c>
      <c r="D455" s="48" t="s">
        <v>4133</v>
      </c>
    </row>
    <row r="456" spans="1:4">
      <c r="A456" s="48" t="s">
        <v>3920</v>
      </c>
      <c r="B456" s="48" t="s">
        <v>3993</v>
      </c>
      <c r="C456" s="48" t="s">
        <v>3994</v>
      </c>
      <c r="D456" s="48" t="s">
        <v>4133</v>
      </c>
    </row>
    <row r="457" spans="1:4">
      <c r="A457" s="48" t="s">
        <v>3920</v>
      </c>
      <c r="B457" s="48" t="s">
        <v>3920</v>
      </c>
      <c r="C457" s="48" t="s">
        <v>4282</v>
      </c>
      <c r="D457" s="48" t="s">
        <v>4134</v>
      </c>
    </row>
    <row r="458" spans="1:4">
      <c r="A458" s="48" t="s">
        <v>3920</v>
      </c>
      <c r="B458" s="48" t="s">
        <v>3997</v>
      </c>
      <c r="C458" s="48" t="s">
        <v>3998</v>
      </c>
      <c r="D458" s="48" t="s">
        <v>4133</v>
      </c>
    </row>
    <row r="459" spans="1:4">
      <c r="A459" s="48" t="s">
        <v>4002</v>
      </c>
      <c r="B459" s="48" t="s">
        <v>4003</v>
      </c>
      <c r="C459" s="48" t="s">
        <v>4004</v>
      </c>
      <c r="D459" s="48" t="s">
        <v>4133</v>
      </c>
    </row>
    <row r="460" spans="1:4">
      <c r="A460" s="48" t="s">
        <v>4002</v>
      </c>
      <c r="B460" s="48" t="s">
        <v>4012</v>
      </c>
      <c r="C460" s="48" t="s">
        <v>4013</v>
      </c>
      <c r="D460" s="48" t="s">
        <v>4133</v>
      </c>
    </row>
    <row r="461" spans="1:4">
      <c r="A461" s="48" t="s">
        <v>4002</v>
      </c>
      <c r="B461" s="48" t="s">
        <v>4016</v>
      </c>
      <c r="C461" s="48" t="s">
        <v>4017</v>
      </c>
      <c r="D461" s="48" t="s">
        <v>4133</v>
      </c>
    </row>
    <row r="462" spans="1:4">
      <c r="A462" s="48" t="s">
        <v>4002</v>
      </c>
      <c r="B462" s="48" t="s">
        <v>4020</v>
      </c>
      <c r="C462" s="48" t="s">
        <v>4021</v>
      </c>
      <c r="D462" s="48" t="s">
        <v>4133</v>
      </c>
    </row>
    <row r="463" spans="1:4">
      <c r="A463" s="48" t="s">
        <v>4002</v>
      </c>
      <c r="B463" s="48" t="s">
        <v>4290</v>
      </c>
      <c r="C463" s="48" t="s">
        <v>4291</v>
      </c>
      <c r="D463" s="48" t="s">
        <v>4133</v>
      </c>
    </row>
    <row r="464" spans="1:4">
      <c r="A464" s="48" t="s">
        <v>4002</v>
      </c>
      <c r="B464" s="48" t="s">
        <v>4029</v>
      </c>
      <c r="C464" s="48" t="s">
        <v>4030</v>
      </c>
      <c r="D464" s="48" t="s">
        <v>4133</v>
      </c>
    </row>
    <row r="465" spans="1:4">
      <c r="A465" s="48" t="s">
        <v>4002</v>
      </c>
      <c r="B465" s="48" t="s">
        <v>4033</v>
      </c>
      <c r="C465" s="48" t="s">
        <v>4034</v>
      </c>
      <c r="D465" s="48" t="s">
        <v>4133</v>
      </c>
    </row>
    <row r="466" spans="1:4">
      <c r="A466" s="48" t="s">
        <v>4002</v>
      </c>
      <c r="B466" s="48" t="s">
        <v>4292</v>
      </c>
      <c r="C466" s="48" t="s">
        <v>4293</v>
      </c>
      <c r="D466" s="48" t="s">
        <v>4133</v>
      </c>
    </row>
    <row r="467" spans="1:4">
      <c r="A467" s="48" t="s">
        <v>4002</v>
      </c>
      <c r="B467" s="48" t="s">
        <v>4294</v>
      </c>
      <c r="C467" s="48" t="s">
        <v>4295</v>
      </c>
      <c r="D467" s="48" t="s">
        <v>4133</v>
      </c>
    </row>
    <row r="468" spans="1:4">
      <c r="A468" s="48" t="s">
        <v>4002</v>
      </c>
      <c r="B468" s="48" t="s">
        <v>1104</v>
      </c>
      <c r="C468" s="48" t="s">
        <v>4037</v>
      </c>
      <c r="D468" s="48" t="s">
        <v>4133</v>
      </c>
    </row>
    <row r="469" spans="1:4">
      <c r="A469" s="48" t="s">
        <v>4002</v>
      </c>
      <c r="B469" s="48" t="s">
        <v>4040</v>
      </c>
      <c r="C469" s="48" t="s">
        <v>4041</v>
      </c>
      <c r="D469" s="48" t="s">
        <v>4133</v>
      </c>
    </row>
    <row r="470" spans="1:4">
      <c r="A470" s="48" t="s">
        <v>4002</v>
      </c>
      <c r="B470" s="48" t="s">
        <v>4045</v>
      </c>
      <c r="C470" s="48" t="s">
        <v>4046</v>
      </c>
      <c r="D470" s="48" t="s">
        <v>4167</v>
      </c>
    </row>
    <row r="471" spans="1:4">
      <c r="A471" s="48" t="s">
        <v>4002</v>
      </c>
      <c r="B471" s="48" t="s">
        <v>4052</v>
      </c>
      <c r="C471" s="48" t="s">
        <v>4053</v>
      </c>
      <c r="D471" s="48" t="s">
        <v>4133</v>
      </c>
    </row>
    <row r="472" spans="1:4">
      <c r="A472" s="48" t="s">
        <v>4002</v>
      </c>
      <c r="B472" s="48" t="s">
        <v>4056</v>
      </c>
      <c r="C472" s="48" t="s">
        <v>4057</v>
      </c>
      <c r="D472" s="48" t="s">
        <v>4133</v>
      </c>
    </row>
    <row r="473" spans="1:4">
      <c r="A473" s="48" t="s">
        <v>4002</v>
      </c>
      <c r="B473" s="48" t="s">
        <v>4060</v>
      </c>
      <c r="C473" s="48" t="s">
        <v>4061</v>
      </c>
      <c r="D473" s="48" t="s">
        <v>4133</v>
      </c>
    </row>
    <row r="474" spans="1:4">
      <c r="A474" s="48" t="s">
        <v>4002</v>
      </c>
      <c r="B474" s="48" t="s">
        <v>1974</v>
      </c>
      <c r="C474" s="48" t="s">
        <v>4296</v>
      </c>
      <c r="D474" s="48" t="s">
        <v>4133</v>
      </c>
    </row>
    <row r="475" spans="1:4">
      <c r="A475" s="48" t="s">
        <v>4002</v>
      </c>
      <c r="B475" s="48" t="s">
        <v>4002</v>
      </c>
      <c r="C475" s="48" t="s">
        <v>4289</v>
      </c>
      <c r="D475" s="48" t="s">
        <v>4134</v>
      </c>
    </row>
    <row r="476" spans="1:4">
      <c r="A476" s="48" t="s">
        <v>4002</v>
      </c>
      <c r="B476" s="48" t="s">
        <v>4297</v>
      </c>
      <c r="C476" s="48" t="s">
        <v>4298</v>
      </c>
      <c r="D476" s="48" t="s">
        <v>4133</v>
      </c>
    </row>
    <row r="477" spans="1:4">
      <c r="A477" s="48" t="s">
        <v>4065</v>
      </c>
      <c r="B477" s="48" t="s">
        <v>4066</v>
      </c>
      <c r="C477" s="48" t="s">
        <v>4067</v>
      </c>
      <c r="D477" s="48" t="s">
        <v>4133</v>
      </c>
    </row>
    <row r="478" spans="1:4">
      <c r="A478" s="48" t="s">
        <v>4065</v>
      </c>
      <c r="B478" s="48" t="s">
        <v>4073</v>
      </c>
      <c r="C478" s="48" t="s">
        <v>4074</v>
      </c>
      <c r="D478" s="48" t="s">
        <v>4133</v>
      </c>
    </row>
    <row r="479" spans="1:4">
      <c r="A479" s="48" t="s">
        <v>4065</v>
      </c>
      <c r="B479" s="48" t="s">
        <v>4077</v>
      </c>
      <c r="C479" s="48" t="s">
        <v>4078</v>
      </c>
      <c r="D479" s="48" t="s">
        <v>4133</v>
      </c>
    </row>
    <row r="480" spans="1:4">
      <c r="A480" s="48" t="s">
        <v>4065</v>
      </c>
      <c r="B480" s="48" t="s">
        <v>4082</v>
      </c>
      <c r="C480" s="48" t="s">
        <v>4083</v>
      </c>
      <c r="D480" s="48" t="s">
        <v>4136</v>
      </c>
    </row>
    <row r="481" spans="1:4">
      <c r="A481" s="48" t="s">
        <v>4065</v>
      </c>
      <c r="B481" s="48" t="s">
        <v>4095</v>
      </c>
      <c r="C481" s="48" t="s">
        <v>4096</v>
      </c>
      <c r="D481" s="48" t="s">
        <v>4133</v>
      </c>
    </row>
    <row r="482" spans="1:4">
      <c r="A482" s="48" t="s">
        <v>4065</v>
      </c>
      <c r="B482" s="48" t="s">
        <v>4099</v>
      </c>
      <c r="C482" s="48" t="s">
        <v>4100</v>
      </c>
      <c r="D482" s="48" t="s">
        <v>4133</v>
      </c>
    </row>
    <row r="483" spans="1:4">
      <c r="A483" s="48" t="s">
        <v>4065</v>
      </c>
      <c r="B483" s="48" t="s">
        <v>4103</v>
      </c>
      <c r="C483" s="48" t="s">
        <v>4104</v>
      </c>
      <c r="D483" s="48" t="s">
        <v>4133</v>
      </c>
    </row>
    <row r="484" spans="1:4">
      <c r="A484" s="48" t="s">
        <v>4065</v>
      </c>
      <c r="B484" s="48" t="s">
        <v>4107</v>
      </c>
      <c r="C484" s="48" t="s">
        <v>4108</v>
      </c>
      <c r="D484" s="48" t="s">
        <v>4133</v>
      </c>
    </row>
    <row r="485" spans="1:4">
      <c r="A485" s="48" t="s">
        <v>4065</v>
      </c>
      <c r="B485" s="48" t="s">
        <v>4300</v>
      </c>
      <c r="C485" s="48" t="s">
        <v>4301</v>
      </c>
      <c r="D485" s="48" t="s">
        <v>4133</v>
      </c>
    </row>
    <row r="486" spans="1:4">
      <c r="A486" s="48" t="s">
        <v>4065</v>
      </c>
      <c r="B486" s="48" t="s">
        <v>4111</v>
      </c>
      <c r="C486" s="48" t="s">
        <v>4112</v>
      </c>
      <c r="D486" s="48" t="s">
        <v>4133</v>
      </c>
    </row>
    <row r="487" spans="1:4">
      <c r="A487" s="48" t="s">
        <v>4065</v>
      </c>
      <c r="B487" s="48" t="s">
        <v>2769</v>
      </c>
      <c r="C487" s="48" t="s">
        <v>4302</v>
      </c>
      <c r="D487" s="48" t="s">
        <v>4133</v>
      </c>
    </row>
    <row r="488" spans="1:4">
      <c r="A488" s="48" t="s">
        <v>4065</v>
      </c>
      <c r="B488" s="48" t="s">
        <v>4116</v>
      </c>
      <c r="C488" s="48" t="s">
        <v>4117</v>
      </c>
      <c r="D488" s="48" t="s">
        <v>4133</v>
      </c>
    </row>
    <row r="489" spans="1:4">
      <c r="A489" s="48" t="s">
        <v>4065</v>
      </c>
      <c r="B489" s="48" t="s">
        <v>4123</v>
      </c>
      <c r="C489" s="48" t="s">
        <v>4124</v>
      </c>
      <c r="D489" s="48" t="s">
        <v>4133</v>
      </c>
    </row>
    <row r="490" spans="1:4">
      <c r="A490" s="48" t="s">
        <v>4065</v>
      </c>
      <c r="B490" s="48" t="s">
        <v>4303</v>
      </c>
      <c r="C490" s="48" t="s">
        <v>4304</v>
      </c>
      <c r="D490" s="48" t="s">
        <v>4133</v>
      </c>
    </row>
    <row r="491" spans="1:4">
      <c r="A491" s="48" t="s">
        <v>4065</v>
      </c>
      <c r="B491" s="48" t="s">
        <v>4065</v>
      </c>
      <c r="C491" s="48" t="s">
        <v>4299</v>
      </c>
      <c r="D491" s="48" t="s">
        <v>4134</v>
      </c>
    </row>
  </sheetData>
  <sheetProtection formatColumns="0" formatRows="0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REESTR_LOCAT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8"/>
  </cols>
  <sheetData/>
  <sheetProtection formatColumns="0" formatRows="0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213</vt:i4>
      </vt:variant>
    </vt:vector>
  </HeadingPairs>
  <TitlesOfParts>
    <vt:vector size="218" baseType="lpstr">
      <vt:lpstr>Инструкция</vt:lpstr>
      <vt:lpstr>Титульный</vt:lpstr>
      <vt:lpstr>Отпуск ТЭ</vt:lpstr>
      <vt:lpstr>Комментарии</vt:lpstr>
      <vt:lpstr>Проверка</vt:lpstr>
      <vt:lpstr>ACTIVITY_COULD_BE_UNLOCKED</vt:lpstr>
      <vt:lpstr>ATH_SCHEME</vt:lpstr>
      <vt:lpstr>AUTHORISATION_RANGE</vt:lpstr>
      <vt:lpstr>chkGetUpdatesValue</vt:lpstr>
      <vt:lpstr>chkNoUpdatesValue</vt:lpstr>
      <vt:lpstr>code</vt:lpstr>
      <vt:lpstr>DATA_SOURCE</vt:lpstr>
      <vt:lpstr>DEVIATION_REASON</vt:lpstr>
      <vt:lpstr>DEVIATION_REASON_LIST</vt:lpstr>
      <vt:lpstr>DEVIATION_URL</vt:lpstr>
      <vt:lpstr>DNS</vt:lpstr>
      <vt:lpstr>ETO_STATUS</vt:lpstr>
      <vt:lpstr>F46_DICTIONARY_LIST</vt:lpstr>
      <vt:lpstr>FIL_ID</vt:lpstr>
      <vt:lpstr>FirstLine</vt:lpstr>
      <vt:lpstr>GEO_BASE_REGION</vt:lpstr>
      <vt:lpstr>HEATING_MONTH</vt:lpstr>
      <vt:lpstr>HEATING_PERIOD</vt:lpstr>
      <vt:lpstr>INN</vt:lpstr>
      <vt:lpstr>INN_ID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IpGeoBaseRegions</vt:lpstr>
      <vt:lpstr>ISSUE_COMMENTS_AREA</vt:lpstr>
      <vt:lpstr>ISSUE_CST_NEGATIVE_AREA</vt:lpstr>
      <vt:lpstr>ISSUE_HORISONTAL_AREA</vt:lpstr>
      <vt:lpstr>ISSUE_HOT_WATER_AREA</vt:lpstr>
      <vt:lpstr>ISSUE_MAIN_AREA</vt:lpstr>
      <vt:lpstr>ISSUE_STEAM_AREA</vt:lpstr>
      <vt:lpstr>ISSUE_UI_STEAM_TOTAL</vt:lpstr>
      <vt:lpstr>ISSUE_UI_WATER_TOTAL</vt:lpstr>
      <vt:lpstr>ISSUE_VERTICAL_AREA</vt:lpstr>
      <vt:lpstr>ISSUE_VLM_NEGATIVE_AREA</vt:lpstr>
      <vt:lpstr>JUSTIFICATION_SAMPLE_URL</vt:lpstr>
      <vt:lpstr>JUSTIFICATION_URL</vt:lpstr>
      <vt:lpstr>KPP</vt:lpstr>
      <vt:lpstr>KPP_ID</vt:lpstr>
      <vt:lpstr>LastUpdateDate_INDICATORS</vt:lpstr>
      <vt:lpstr>LastUpdateDate_MO</vt:lpstr>
      <vt:lpstr>LastUpdateDate_ORG</vt:lpstr>
      <vt:lpstr>LastUpdateDate_PLAN_PREV</vt:lpstr>
      <vt:lpstr>LIST_MR_MO_OKTMO</vt:lpstr>
      <vt:lpstr>LIST_OKTMO_HISTORY</vt:lpstr>
      <vt:lpstr>LIST_ORG_WARM</vt:lpstr>
      <vt:lpstr>LOGIN</vt:lpstr>
      <vt:lpstr>MANDATORY_FIELDS</vt:lpstr>
      <vt:lpstr>MAX_PRICE</vt:lpstr>
      <vt:lpstr>MIN_PRICE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MONTH_LIST</vt:lpstr>
      <vt:lpstr>MONTH_SEQUENCE</vt:lpstr>
      <vt:lpstr>MONTH_VS_SEQUENCE_LIST</vt:lpstr>
      <vt:lpstr>MR</vt:lpstr>
      <vt:lpstr>MR_LIST</vt:lpstr>
      <vt:lpstr>OKPO</vt:lpstr>
      <vt:lpstr>OKTMO</vt:lpstr>
      <vt:lpstr>OKTMO_COULD_BE_UNLOCKED</vt:lpstr>
      <vt:lpstr>OKTMO_HISTORY_VS_TYPE_LIST</vt:lpstr>
      <vt:lpstr>OKTMO_ID</vt:lpstr>
      <vt:lpstr>OKTMO_TYPE</vt:lpstr>
      <vt:lpstr>OKTMO_VS_TYPE_LIST</vt:lpstr>
      <vt:lpstr>ORG</vt:lpstr>
      <vt:lpstr>ORG_DATA_AREA</vt:lpstr>
      <vt:lpstr>ORG_END_DATE</vt:lpstr>
      <vt:lpstr>ORG_START_DATE</vt:lpstr>
      <vt:lpstr>OVERDUE_INTERVAL</vt:lpstr>
      <vt:lpstr>PASSWORD</vt:lpstr>
      <vt:lpstr>PERIOD</vt:lpstr>
      <vt:lpstr>PLAN1X_AUTHORISATION_RANGE</vt:lpstr>
      <vt:lpstr>PLAN1X_LIST_ORG_RANGE</vt:lpstr>
      <vt:lpstr>PLAN1X_ORG_DATA_RANGE</vt:lpstr>
      <vt:lpstr>PLN_BDG_CONSISTENCY_AREA</vt:lpstr>
      <vt:lpstr>PLN_BDG_DEVIATION_VALUE</vt:lpstr>
      <vt:lpstr>PLN_COST_BLOCK_MARKER</vt:lpstr>
      <vt:lpstr>PLN_DATA_AREA</vt:lpstr>
      <vt:lpstr>PLN_DATA_AREA_MAP</vt:lpstr>
      <vt:lpstr>PLN_LIMIT_DEVIATION_VALUE</vt:lpstr>
      <vt:lpstr>PLN_OTH_CONSISTENCY_AREA</vt:lpstr>
      <vt:lpstr>PLN_OTH_DEVIATION_VALUE</vt:lpstr>
      <vt:lpstr>PLN_OWN_CONSISTENCY_AREA</vt:lpstr>
      <vt:lpstr>PLN_OWN_DEVIATION_VALUE</vt:lpstr>
      <vt:lpstr>PLN_PPL_CONSISTENCY_AREA</vt:lpstr>
      <vt:lpstr>PLN_PPL_DEVIATION_VALUE</vt:lpstr>
      <vt:lpstr>PLN_RSL_CONSISTENCY_AREA</vt:lpstr>
      <vt:lpstr>PLN_RSL_DEVIATION_VALUE</vt:lpstr>
      <vt:lpstr>PLN_TARIFF_BLOCK_MARKER</vt:lpstr>
      <vt:lpstr>PLN_VOLUME_BLOCK_MARKER</vt:lpstr>
      <vt:lpstr>PREVIOUS_DATA_BLOCK</vt:lpstr>
      <vt:lpstr>PROTECT_MARKER</vt:lpstr>
      <vt:lpstr>PROXY_ADDRESS</vt:lpstr>
      <vt:lpstr>PROXY_PORT</vt:lpstr>
      <vt:lpstr>REGION</vt:lpstr>
      <vt:lpstr>REGION_NAME</vt:lpstr>
      <vt:lpstr>REPORT_BDG_CONSISTENCY_STATUS</vt:lpstr>
      <vt:lpstr>REPORT_EXISTENCE_STATUS</vt:lpstr>
      <vt:lpstr>REPORT_MODE</vt:lpstr>
      <vt:lpstr>REPORT_MONTH_ABSENCE</vt:lpstr>
      <vt:lpstr>REPORT_OTH_CONSISTENCY_STATUS</vt:lpstr>
      <vt:lpstr>REPORT_OVERDUE_INTERVAL</vt:lpstr>
      <vt:lpstr>REPORT_OWN_CONSISTENCY_STATUS</vt:lpstr>
      <vt:lpstr>REPORT_PPL_CONSISTENCY_STATUS</vt:lpstr>
      <vt:lpstr>REPORT_RSL_CONSISTENCY_STATUS</vt:lpstr>
      <vt:lpstr>REPORT_YEAR_CONSISTENCY_STATUS</vt:lpstr>
      <vt:lpstr>REPORT_YEAR_LESS_MONTH_STATUS</vt:lpstr>
      <vt:lpstr>RETAIN_PASSWORD</vt:lpstr>
      <vt:lpstr>RPT_AREA_APR</vt:lpstr>
      <vt:lpstr>RPT_AREA_AUG</vt:lpstr>
      <vt:lpstr>RPT_AREA_DEC</vt:lpstr>
      <vt:lpstr>RPT_AREA_FEB</vt:lpstr>
      <vt:lpstr>RPT_AREA_JAN</vt:lpstr>
      <vt:lpstr>RPT_AREA_JUL</vt:lpstr>
      <vt:lpstr>RPT_AREA_JUN</vt:lpstr>
      <vt:lpstr>RPT_AREA_MAR</vt:lpstr>
      <vt:lpstr>RPT_AREA_MAY</vt:lpstr>
      <vt:lpstr>RPT_AREA_NOV</vt:lpstr>
      <vt:lpstr>RPT_AREA_OCT</vt:lpstr>
      <vt:lpstr>RPT_AREA_SEP</vt:lpstr>
      <vt:lpstr>RPT_BLOCK_MARKER</vt:lpstr>
      <vt:lpstr>RPT_EXISTENCE_ALLOW_AREA</vt:lpstr>
      <vt:lpstr>RPT_EXISTENCE_VALIDATE_AREA</vt:lpstr>
      <vt:lpstr>RPT_META_AREA</vt:lpstr>
      <vt:lpstr>RPT_STATISTICS_RANGE</vt:lpstr>
      <vt:lpstr>RPT_STATUS_APR</vt:lpstr>
      <vt:lpstr>RPT_STATUS_AUG</vt:lpstr>
      <vt:lpstr>RPT_STATUS_DEC</vt:lpstr>
      <vt:lpstr>RPT_STATUS_FEB</vt:lpstr>
      <vt:lpstr>RPT_STATUS_JAN</vt:lpstr>
      <vt:lpstr>RPT_STATUS_JUL</vt:lpstr>
      <vt:lpstr>RPT_STATUS_JUN</vt:lpstr>
      <vt:lpstr>RPT_STATUS_MAR</vt:lpstr>
      <vt:lpstr>RPT_STATUS_MAY</vt:lpstr>
      <vt:lpstr>RPT_STATUS_NOV</vt:lpstr>
      <vt:lpstr>RPT_STATUS_OCT</vt:lpstr>
      <vt:lpstr>RPT_STATUS_SEP</vt:lpstr>
      <vt:lpstr>RPT_STEAM_STATISTICS_AREA</vt:lpstr>
      <vt:lpstr>RPT_WATER_STATISTICS_AREA</vt:lpstr>
      <vt:lpstr>RST_ORG_ID</vt:lpstr>
      <vt:lpstr>SAX_PARSER_FEATURE</vt:lpstr>
      <vt:lpstr>SETTING_SAVE_AS_XLSB</vt:lpstr>
      <vt:lpstr>SPECIFIC_STATUS_COULD_BE_CHANGED</vt:lpstr>
      <vt:lpstr>STEAM_YEAR_CONSISTENCY_AREA</vt:lpstr>
      <vt:lpstr>SUBSIDIARY</vt:lpstr>
      <vt:lpstr>SUBSIDIARY_COULD_BE_UNLOCKED</vt:lpstr>
      <vt:lpstr>SUBSIDIARY_LIST</vt:lpstr>
      <vt:lpstr>TARIFF_COULD_BE_CHANGED</vt:lpstr>
      <vt:lpstr>TAX_SYSTEM_LIST</vt:lpstr>
      <vt:lpstr>TF</vt:lpstr>
      <vt:lpstr>TOTAL_ISSUE_IS_NEGATIVE</vt:lpstr>
      <vt:lpstr>UNREG_MARKER</vt:lpstr>
      <vt:lpstr>UPDATE_INDICATORS_MARKER</vt:lpstr>
      <vt:lpstr>UpdStatus</vt:lpstr>
      <vt:lpstr>USE_DNS_SERVICE</vt:lpstr>
      <vt:lpstr>USE_PROXY_SETTING</vt:lpstr>
      <vt:lpstr>VDET</vt:lpstr>
      <vt:lpstr>VDET_END_DATE</vt:lpstr>
      <vt:lpstr>VDET_ID</vt:lpstr>
      <vt:lpstr>VDET_LIST</vt:lpstr>
      <vt:lpstr>VDET_START_DATE</vt:lpstr>
      <vt:lpstr>version</vt:lpstr>
      <vt:lpstr>WATER_YEAR_CONSISTENCY_AREA</vt:lpstr>
      <vt:lpstr>XML_AUTHORISATION_TAG_NAMES</vt:lpstr>
      <vt:lpstr>XML_DICTIONARIES_TAG_NAMES</vt:lpstr>
      <vt:lpstr>XML_MR_MO_OKTMO_LIST_TAG_NAMES</vt:lpstr>
      <vt:lpstr>XML_OKTMO_HISTORY_LIST_TAG_NAMES</vt:lpstr>
      <vt:lpstr>XML_ORG_LIST_TAG_NAMES</vt:lpstr>
      <vt:lpstr>XML_PLAN1X_HEAT_LIST_ORG_TAG_NAMES</vt:lpstr>
      <vt:lpstr>XML_PLAN1X_HEAT_ORG_DATA_TAG_NAMES</vt:lpstr>
      <vt:lpstr>XML_RPT_STATISTICS_TAG_NAMES</vt:lpstr>
      <vt:lpstr>XML_UNREG_HEAT_LIST_ORG_TAG_NAMES</vt:lpstr>
      <vt:lpstr>YEAR</vt:lpstr>
      <vt:lpstr>YES_NO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46 - Сведения о полезном отпуске (продаже) тепловой энергии отдельным категориям потребителей</dc:title>
  <dc:subject>Форма 46 - Сведения о полезном отпуске (продаже) тепловой энергии отдельным категориям потребителей</dc:subject>
  <dc:creator>--</dc:creator>
  <cp:lastModifiedBy>RBM-15</cp:lastModifiedBy>
  <cp:lastPrinted>2017-01-02T00:52:18Z</cp:lastPrinted>
  <dcterms:created xsi:type="dcterms:W3CDTF">2004-05-21T07:18:45Z</dcterms:created>
  <dcterms:modified xsi:type="dcterms:W3CDTF">2018-10-02T10:06:54Z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46TE.STX</vt:lpwstr>
  </property>
  <property fmtid="{D5CDD505-2E9C-101B-9397-08002B2CF9AE}" pid="3" name="UserComments">
    <vt:lpwstr/>
  </property>
  <property fmtid="{D5CDD505-2E9C-101B-9397-08002B2CF9AE}" pid="4" name="XsltDocFilePath">
    <vt:lpwstr>C:\Program Files\Compulink\CEM\taremo_ias_REPOSITORY\REFERENCEDDATA</vt:lpwstr>
  </property>
  <property fmtid="{D5CDD505-2E9C-101B-9397-08002B2CF9AE}" pid="5" name="XslViewFilePath">
    <vt:lpwstr>C:\Program Files\Compulink\CEM\taremo_ias_REPOSITORY\REFERENCEDDATA\show.xsl</vt:lpwstr>
  </property>
  <property fmtid="{D5CDD505-2E9C-101B-9397-08002B2CF9AE}" pid="6" name="RootDocFilePath">
    <vt:lpwstr>Undefined</vt:lpwstr>
  </property>
  <property fmtid="{D5CDD505-2E9C-101B-9397-08002B2CF9AE}" pid="7" name="keywords">
    <vt:lpwstr/>
  </property>
  <property fmtid="{D5CDD505-2E9C-101B-9397-08002B2CF9AE}" pid="8" name="Status">
    <vt:lpwstr>1</vt:lpwstr>
  </property>
  <property fmtid="{D5CDD505-2E9C-101B-9397-08002B2CF9AE}" pid="9" name="CurrentVersion">
    <vt:lpwstr>2.0</vt:lpwstr>
  </property>
  <property fmtid="{D5CDD505-2E9C-101B-9397-08002B2CF9AE}" pid="10" name="HtmlTempFilePath">
    <vt:lpwstr/>
  </property>
  <property fmtid="{D5CDD505-2E9C-101B-9397-08002B2CF9AE}" pid="11" name="XMLTempFilePath">
    <vt:lpwstr/>
  </property>
  <property fmtid="{D5CDD505-2E9C-101B-9397-08002B2CF9AE}" pid="12" name="entityid">
    <vt:lpwstr/>
  </property>
  <property fmtid="{D5CDD505-2E9C-101B-9397-08002B2CF9AE}" pid="13" name="EditTemplate">
    <vt:bool>true</vt:bool>
  </property>
  <property fmtid="{D5CDD505-2E9C-101B-9397-08002B2CF9AE}" pid="14" name="PeriodLength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MTYR</vt:lpwstr>
  </property>
  <property fmtid="{D5CDD505-2E9C-101B-9397-08002B2CF9AE}" pid="18" name="TypePlanning">
    <vt:lpwstr>FACT</vt:lpwstr>
  </property>
</Properties>
</file>