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0" windowWidth="21570" windowHeight="8925" activeTab="1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распределение!$B$1:$B$48</definedName>
  </definedNames>
  <calcPr calcId="145621"/>
</workbook>
</file>

<file path=xl/calcChain.xml><?xml version="1.0" encoding="utf-8"?>
<calcChain xmlns="http://schemas.openxmlformats.org/spreadsheetml/2006/main">
  <c r="C39" i="2" l="1"/>
  <c r="G20" i="1" l="1"/>
  <c r="C20" i="1"/>
  <c r="B20" i="1"/>
  <c r="G19" i="1"/>
  <c r="E19" i="1"/>
  <c r="E20" i="1" s="1"/>
  <c r="C19" i="1"/>
  <c r="B19" i="1"/>
  <c r="E17" i="1" l="1"/>
  <c r="G17" i="1"/>
  <c r="C17" i="1"/>
  <c r="B17" i="1"/>
  <c r="F20" i="1"/>
  <c r="E13" i="1" l="1"/>
  <c r="C13" i="1"/>
  <c r="C15" i="1"/>
  <c r="B13" i="1"/>
  <c r="C38" i="2" l="1"/>
  <c r="B15" i="1" l="1"/>
  <c r="G15" i="1"/>
  <c r="C32" i="2" l="1"/>
  <c r="G13" i="1"/>
  <c r="B10" i="1" l="1"/>
  <c r="C10" i="1"/>
  <c r="E10" i="1" l="1"/>
  <c r="G10" i="1"/>
  <c r="C21" i="2" l="1"/>
  <c r="C28" i="2" l="1"/>
  <c r="C27" i="2"/>
  <c r="E7" i="1" l="1"/>
  <c r="G7" i="1"/>
  <c r="C23" i="2"/>
  <c r="C22" i="2"/>
  <c r="C16" i="2"/>
  <c r="C12" i="2"/>
  <c r="C10" i="2"/>
  <c r="C7" i="2"/>
  <c r="C6" i="2"/>
  <c r="C47" i="2" l="1"/>
  <c r="C7" i="1"/>
  <c r="B7" i="1"/>
</calcChain>
</file>

<file path=xl/comments1.xml><?xml version="1.0" encoding="utf-8"?>
<comments xmlns="http://schemas.openxmlformats.org/spreadsheetml/2006/main">
  <authors>
    <author>Чупахина Евгения Михайловна</author>
  </authors>
  <commentList>
    <comment ref="Q1" authorId="0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<sst xmlns="http://schemas.openxmlformats.org/spreadsheetml/2006/main" count="82" uniqueCount="79">
  <si>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</si>
  <si>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</si>
  <si>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</si>
  <si>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</si>
  <si>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</si>
  <si>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</si>
  <si>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</si>
  <si>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</si>
  <si>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</si>
  <si>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</si>
  <si>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</si>
  <si>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</si>
  <si>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</si>
  <si>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</si>
  <si>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</si>
  <si>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</si>
  <si>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</si>
  <si>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</si>
  <si>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</si>
  <si>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</si>
  <si>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</si>
  <si>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</si>
  <si>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</si>
  <si>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</si>
  <si>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</si>
  <si>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</si>
  <si>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</si>
  <si>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</si>
  <si>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</si>
  <si>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</si>
  <si>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</si>
  <si>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</si>
  <si>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ПАО "Вымпел-Коммуникации"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</si>
  <si>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</si>
  <si>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</si>
  <si>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</si>
  <si>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</si>
  <si>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</si>
  <si>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</si>
  <si>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ТОО "Волвер Компани"   (ООО "ПремьерСтрой")</t>
  </si>
  <si>
    <t>ООО"Т2-Мобайл"</t>
  </si>
  <si>
    <t>ООО "Фрито Лей Мануфактуринг"</t>
  </si>
  <si>
    <t>АО НПК "Катрен"</t>
  </si>
  <si>
    <t>ООО "Ангиолайн"</t>
  </si>
  <si>
    <t>АО "АИР"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</si>
  <si>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</si>
  <si>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</si>
  <si>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</si>
  <si>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</si>
  <si>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</si>
  <si>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</si>
  <si>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2021 год</t>
  </si>
  <si>
    <t>ООО "Автоцентр-Новосибирск"</t>
  </si>
  <si>
    <t>февраль</t>
  </si>
  <si>
    <t>Итого в феврале</t>
  </si>
  <si>
    <t>Договор №10/21 от 26.02.2021г.</t>
  </si>
  <si>
    <t>апрель 2021г.</t>
  </si>
  <si>
    <t>Договор №11/21 от 10.03.2021г.</t>
  </si>
  <si>
    <t>25.03.2021г.</t>
  </si>
  <si>
    <t>ООО «Мон’дэлис Русь»</t>
  </si>
  <si>
    <t>март</t>
  </si>
  <si>
    <t>Итого в марте</t>
  </si>
  <si>
    <t>апрель</t>
  </si>
  <si>
    <t>Итого в апреле</t>
  </si>
  <si>
    <t>ООО "СФМ Фарм" (р.п. Кольцово)</t>
  </si>
  <si>
    <t>ООО "Фармогель  (р.п. Кольцово)</t>
  </si>
  <si>
    <t>Договор №19/21/2 от 16.04.2021г.</t>
  </si>
  <si>
    <t>2 кв.  2022г.</t>
  </si>
  <si>
    <t>Договор №18/21/1 от 09.04.2021г.</t>
  </si>
  <si>
    <t>сентябрь 2021г.</t>
  </si>
  <si>
    <t>б/о</t>
  </si>
  <si>
    <t>май</t>
  </si>
  <si>
    <t>Итого в мае</t>
  </si>
  <si>
    <t>Договор №31/21 от 28.05.2021</t>
  </si>
  <si>
    <t>4 кв. 2021г.</t>
  </si>
  <si>
    <t>июнь</t>
  </si>
  <si>
    <t>Итого в июне</t>
  </si>
  <si>
    <t xml:space="preserve">149 кВт- июнь 2021г,                            301 кВт-  ноябрь 2021г.,                                 700 кВт - декабрь 2024г. </t>
  </si>
  <si>
    <t>Договор №41/21/1 от 23.06.2021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</si>
</sst>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[$-419]mmmm\ yyyy;@"/>
    <numFmt numFmtId="165" formatCode="0.0"/>
    <numFmt numFmtId="166" formatCode="0.000"/>
    <numFmt numFmtId="167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165" fontId="6" fillId="0" borderId="1" xfId="0" applyNumberFormat="1" applyFont="1" applyBorder="1"/>
    <xf numFmtId="0" fontId="6" fillId="0" borderId="1" xfId="0" applyFont="1" applyBorder="1" applyAlignment="1">
      <alignment wrapText="1"/>
    </xf>
    <xf numFmtId="165" fontId="6" fillId="2" borderId="1" xfId="0" applyNumberFormat="1" applyFont="1" applyFill="1" applyBorder="1"/>
    <xf numFmtId="166" fontId="6" fillId="2" borderId="1" xfId="0" applyNumberFormat="1" applyFont="1" applyFill="1" applyBorder="1"/>
    <xf numFmtId="0" fontId="1" fillId="0" borderId="1" xfId="0" applyFont="1" applyBorder="1"/>
    <xf numFmtId="2" fontId="4" fillId="0" borderId="1" xfId="0" applyNumberFormat="1" applyFont="1" applyBorder="1"/>
    <xf numFmtId="165" fontId="0" fillId="0" borderId="0" xfId="0" applyNumberFormat="1" applyFont="1"/>
    <xf numFmtId="43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165" fontId="9" fillId="0" borderId="1" xfId="0" applyNumberFormat="1" applyFont="1" applyBorder="1"/>
    <xf numFmtId="0" fontId="9" fillId="0" borderId="1" xfId="0" applyFont="1" applyBorder="1" applyAlignment="1">
      <alignment wrapText="1"/>
    </xf>
    <xf numFmtId="165" fontId="9" fillId="2" borderId="1" xfId="0" applyNumberFormat="1" applyFont="1" applyFill="1" applyBorder="1"/>
    <xf numFmtId="0" fontId="8" fillId="0" borderId="0" xfId="0" applyFont="1"/>
    <xf numFmtId="166" fontId="6" fillId="0" borderId="1" xfId="0" applyNumberFormat="1" applyFont="1" applyBorder="1"/>
    <xf numFmtId="43" fontId="0" fillId="0" borderId="0" xfId="1" applyFont="1" applyAlignment="1">
      <alignment wrapText="1"/>
    </xf>
    <xf numFmtId="167" fontId="2" fillId="0" borderId="0" xfId="1" applyNumberFormat="1" applyFont="1" applyAlignment="1">
      <alignment horizontal="center" wrapText="1"/>
    </xf>
    <xf numFmtId="167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3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43" fontId="13" fillId="0" borderId="1" xfId="1" applyFont="1" applyBorder="1" applyAlignment="1">
      <alignment horizontal="center" vertical="center" wrapText="1"/>
    </xf>
    <xf numFmtId="167" fontId="13" fillId="0" borderId="1" xfId="1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right" vertical="center" wrapText="1"/>
    </xf>
    <xf numFmtId="43" fontId="15" fillId="0" borderId="3" xfId="1" applyFont="1" applyFill="1" applyBorder="1" applyAlignment="1">
      <alignment horizontal="right" vertical="center" wrapText="1" shrinkToFit="1"/>
    </xf>
    <xf numFmtId="43" fontId="15" fillId="0" borderId="1" xfId="1" applyFont="1" applyBorder="1" applyAlignment="1">
      <alignment horizontal="right" vertical="center" wrapText="1"/>
    </xf>
    <xf numFmtId="43" fontId="13" fillId="0" borderId="1" xfId="1" applyFont="1" applyFill="1" applyBorder="1" applyAlignment="1">
      <alignment horizontal="right" vertical="center" wrapText="1"/>
    </xf>
    <xf numFmtId="43" fontId="13" fillId="0" borderId="3" xfId="1" applyFont="1" applyFill="1" applyBorder="1" applyAlignment="1">
      <alignment horizontal="right" vertical="center" wrapText="1" shrinkToFit="1"/>
    </xf>
    <xf numFmtId="43" fontId="13" fillId="0" borderId="3" xfId="1" applyFont="1" applyBorder="1" applyAlignment="1">
      <alignment horizontal="right" vertical="center" wrapText="1"/>
    </xf>
    <xf numFmtId="43" fontId="15" fillId="0" borderId="3" xfId="1" applyFont="1" applyBorder="1" applyAlignment="1">
      <alignment horizontal="right" vertical="center" wrapText="1"/>
    </xf>
    <xf numFmtId="43" fontId="13" fillId="0" borderId="1" xfId="1" applyFont="1" applyBorder="1" applyAlignment="1">
      <alignment horizontal="right" vertical="center" wrapText="1"/>
    </xf>
    <xf numFmtId="0" fontId="16" fillId="0" borderId="2" xfId="0" applyFont="1" applyFill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right" vertical="center" wrapText="1"/>
    </xf>
    <xf numFmtId="0" fontId="17" fillId="0" borderId="0" xfId="0" applyFont="1"/>
    <xf numFmtId="0" fontId="18" fillId="0" borderId="2" xfId="0" applyFont="1" applyFill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right" vertical="center" wrapText="1"/>
    </xf>
    <xf numFmtId="0" fontId="19" fillId="0" borderId="0" xfId="0" applyFont="1"/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43" fontId="16" fillId="2" borderId="1" xfId="1" applyFont="1" applyFill="1" applyBorder="1" applyAlignment="1">
      <alignment horizontal="right" vertical="center" wrapText="1"/>
    </xf>
    <xf numFmtId="43" fontId="18" fillId="2" borderId="1" xfId="1" applyFont="1" applyFill="1" applyBorder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0"/>
  <sheetViews>
    <sheetView view="pageBreakPreview" zoomScale="60" zoomScaleNormal="100" workbookViewId="0">
      <selection activeCell="C39" sqref="C39:C40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14" customWidth="1"/>
    <col min="4" max="4" width="25.28515625" style="1" customWidth="1"/>
    <col min="5" max="5" width="18.7109375" style="14" customWidth="1"/>
    <col min="6" max="6" width="35.7109375" style="14" customWidth="1"/>
    <col min="7" max="7" width="19" style="24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51" t="s">
        <v>0</v>
      </c>
      <c r="B1" s="51"/>
      <c r="C1" s="51"/>
      <c r="D1" s="51"/>
      <c r="E1" s="51"/>
      <c r="F1" s="52"/>
      <c r="G1" s="52"/>
    </row>
    <row r="2" spans="1:17" ht="11.25" customHeight="1" x14ac:dyDescent="0.25">
      <c r="A2" s="53"/>
      <c r="B2" s="53"/>
      <c r="C2" s="53"/>
      <c r="D2" s="53"/>
      <c r="E2" s="53"/>
      <c r="F2" s="53"/>
      <c r="G2" s="53"/>
    </row>
    <row r="3" spans="1:17" ht="15.75" x14ac:dyDescent="0.25">
      <c r="A3" s="54" t="s">
        <v>51</v>
      </c>
      <c r="B3" s="54"/>
      <c r="C3" s="54"/>
      <c r="D3" s="54"/>
      <c r="E3" s="54"/>
      <c r="F3" s="54"/>
      <c r="G3" s="54"/>
    </row>
    <row r="4" spans="1:17" ht="16.5" customHeight="1" x14ac:dyDescent="0.25">
      <c r="A4" s="55"/>
      <c r="B4" s="55"/>
      <c r="C4" s="55"/>
      <c r="D4" s="25"/>
      <c r="E4" s="22"/>
      <c r="F4" s="22"/>
      <c r="G4" s="23"/>
    </row>
    <row r="5" spans="1:17" ht="94.5" x14ac:dyDescent="0.25">
      <c r="A5" s="26"/>
      <c r="B5" s="27" t="s">
        <v>1</v>
      </c>
      <c r="C5" s="28" t="s">
        <v>2</v>
      </c>
      <c r="D5" s="29" t="s">
        <v>3</v>
      </c>
      <c r="E5" s="30" t="s">
        <v>28</v>
      </c>
      <c r="F5" s="30" t="s">
        <v>4</v>
      </c>
      <c r="G5" s="31" t="s">
        <v>5</v>
      </c>
    </row>
    <row r="6" spans="1:17" ht="34.5" customHeight="1" x14ac:dyDescent="0.25">
      <c r="A6" s="32" t="s">
        <v>6</v>
      </c>
      <c r="B6" s="35">
        <v>0</v>
      </c>
      <c r="C6" s="36">
        <v>0</v>
      </c>
      <c r="D6" s="37">
        <v>0</v>
      </c>
      <c r="E6" s="37">
        <v>0</v>
      </c>
      <c r="F6" s="37">
        <v>0</v>
      </c>
      <c r="G6" s="35">
        <v>0</v>
      </c>
    </row>
    <row r="7" spans="1:17" s="20" customFormat="1" ht="34.5" customHeight="1" x14ac:dyDescent="0.25">
      <c r="A7" s="33" t="s">
        <v>33</v>
      </c>
      <c r="B7" s="38">
        <f>B6</f>
        <v>0</v>
      </c>
      <c r="C7" s="39">
        <f>C6</f>
        <v>0</v>
      </c>
      <c r="D7" s="40">
        <v>0</v>
      </c>
      <c r="E7" s="40">
        <f>E6</f>
        <v>0</v>
      </c>
      <c r="F7" s="40"/>
      <c r="G7" s="38">
        <f>G6</f>
        <v>0</v>
      </c>
    </row>
    <row r="8" spans="1:17" ht="34.5" customHeight="1" x14ac:dyDescent="0.25">
      <c r="A8" s="49" t="s">
        <v>53</v>
      </c>
      <c r="B8" s="35">
        <v>1</v>
      </c>
      <c r="C8" s="36">
        <v>630</v>
      </c>
      <c r="D8" s="41" t="s">
        <v>55</v>
      </c>
      <c r="E8" s="41">
        <v>991116</v>
      </c>
      <c r="F8" s="37" t="s">
        <v>56</v>
      </c>
      <c r="G8" s="35">
        <v>0</v>
      </c>
    </row>
    <row r="9" spans="1:17" ht="34.5" customHeight="1" x14ac:dyDescent="0.25">
      <c r="A9" s="50"/>
      <c r="B9" s="35">
        <v>1</v>
      </c>
      <c r="C9" s="36">
        <v>55</v>
      </c>
      <c r="D9" s="41" t="s">
        <v>57</v>
      </c>
      <c r="E9" s="41">
        <v>101755.22</v>
      </c>
      <c r="F9" s="41" t="s">
        <v>58</v>
      </c>
      <c r="G9" s="35">
        <v>0</v>
      </c>
    </row>
    <row r="10" spans="1:17" s="20" customFormat="1" ht="34.5" customHeight="1" x14ac:dyDescent="0.25">
      <c r="A10" s="33" t="s">
        <v>54</v>
      </c>
      <c r="B10" s="38">
        <f>SUM(B8:B9)</f>
        <v>2</v>
      </c>
      <c r="C10" s="39">
        <f>SUM(C8:C9)</f>
        <v>685</v>
      </c>
      <c r="D10" s="40"/>
      <c r="E10" s="40">
        <f>E8</f>
        <v>991116</v>
      </c>
      <c r="F10" s="40"/>
      <c r="G10" s="38">
        <f>G8</f>
        <v>0</v>
      </c>
    </row>
    <row r="11" spans="1:17" ht="34.5" customHeight="1" x14ac:dyDescent="0.25">
      <c r="A11" s="49" t="s">
        <v>60</v>
      </c>
      <c r="B11" s="35">
        <v>1</v>
      </c>
      <c r="C11" s="36">
        <v>500</v>
      </c>
      <c r="D11" s="37" t="s">
        <v>66</v>
      </c>
      <c r="E11" s="37">
        <v>786600</v>
      </c>
      <c r="F11" s="37" t="s">
        <v>67</v>
      </c>
      <c r="G11" s="35">
        <v>0</v>
      </c>
    </row>
    <row r="12" spans="1:17" ht="34.5" customHeight="1" x14ac:dyDescent="0.25">
      <c r="A12" s="50"/>
      <c r="B12" s="44">
        <v>1</v>
      </c>
      <c r="C12" s="44">
        <v>383</v>
      </c>
      <c r="D12" s="44" t="s">
        <v>68</v>
      </c>
      <c r="E12" s="44" t="s">
        <v>70</v>
      </c>
      <c r="F12" s="44" t="s">
        <v>69</v>
      </c>
      <c r="G12" s="35">
        <v>0</v>
      </c>
    </row>
    <row r="13" spans="1:17" s="20" customFormat="1" ht="34.5" customHeight="1" x14ac:dyDescent="0.25">
      <c r="A13" s="33" t="s">
        <v>61</v>
      </c>
      <c r="B13" s="38">
        <f>SUM(B11:B12)</f>
        <v>2</v>
      </c>
      <c r="C13" s="38">
        <f>SUM(C11:C12)</f>
        <v>883</v>
      </c>
      <c r="D13" s="38"/>
      <c r="E13" s="38">
        <f>SUM(E11:E12)</f>
        <v>786600</v>
      </c>
      <c r="F13" s="38"/>
      <c r="G13" s="38">
        <f t="shared" ref="G13" si="0">G11</f>
        <v>0</v>
      </c>
    </row>
    <row r="14" spans="1:17" s="45" customFormat="1" ht="34.5" customHeight="1" x14ac:dyDescent="0.25">
      <c r="A14" s="43" t="s">
        <v>62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</row>
    <row r="15" spans="1:17" s="48" customFormat="1" ht="34.5" customHeight="1" x14ac:dyDescent="0.25">
      <c r="A15" s="46" t="s">
        <v>63</v>
      </c>
      <c r="B15" s="47">
        <f t="shared" ref="B15:G15" si="1">SUM(B14)</f>
        <v>0</v>
      </c>
      <c r="C15" s="47">
        <f t="shared" si="1"/>
        <v>0</v>
      </c>
      <c r="D15" s="47">
        <v>0</v>
      </c>
      <c r="E15" s="47">
        <v>0</v>
      </c>
      <c r="F15" s="47">
        <v>0</v>
      </c>
      <c r="G15" s="47">
        <f t="shared" si="1"/>
        <v>0</v>
      </c>
    </row>
    <row r="16" spans="1:17" s="45" customFormat="1" ht="34.5" customHeight="1" x14ac:dyDescent="0.25">
      <c r="A16" s="43" t="s">
        <v>71</v>
      </c>
      <c r="B16" s="44">
        <v>1</v>
      </c>
      <c r="C16" s="44">
        <v>40</v>
      </c>
      <c r="D16" s="44" t="s">
        <v>73</v>
      </c>
      <c r="E16" s="44">
        <v>62928</v>
      </c>
      <c r="F16" s="44" t="s">
        <v>74</v>
      </c>
      <c r="G16" s="44">
        <v>0</v>
      </c>
    </row>
    <row r="17" spans="1:7" s="48" customFormat="1" ht="34.5" customHeight="1" x14ac:dyDescent="0.25">
      <c r="A17" s="46" t="s">
        <v>72</v>
      </c>
      <c r="B17" s="47">
        <f t="shared" ref="B17:C17" si="2">SUM(B16)</f>
        <v>1</v>
      </c>
      <c r="C17" s="47">
        <f t="shared" si="2"/>
        <v>40</v>
      </c>
      <c r="D17" s="47">
        <v>0</v>
      </c>
      <c r="E17" s="47">
        <f>E16</f>
        <v>62928</v>
      </c>
      <c r="F17" s="47">
        <v>0</v>
      </c>
      <c r="G17" s="47">
        <f t="shared" ref="G17:G19" si="3">SUM(G16)</f>
        <v>0</v>
      </c>
    </row>
    <row r="18" spans="1:7" s="45" customFormat="1" ht="48.75" customHeight="1" x14ac:dyDescent="0.25">
      <c r="A18" s="43" t="s">
        <v>75</v>
      </c>
      <c r="B18" s="44">
        <v>1</v>
      </c>
      <c r="C18" s="44">
        <v>1150</v>
      </c>
      <c r="D18" s="57" t="s">
        <v>78</v>
      </c>
      <c r="E18" s="57">
        <v>101755.2</v>
      </c>
      <c r="F18" s="44" t="s">
        <v>77</v>
      </c>
      <c r="G18" s="44">
        <v>0</v>
      </c>
    </row>
    <row r="19" spans="1:7" s="48" customFormat="1" ht="34.5" customHeight="1" x14ac:dyDescent="0.25">
      <c r="A19" s="46" t="s">
        <v>76</v>
      </c>
      <c r="B19" s="47">
        <f t="shared" ref="B19:C19" si="4">SUM(B18)</f>
        <v>1</v>
      </c>
      <c r="C19" s="47">
        <f t="shared" si="4"/>
        <v>1150</v>
      </c>
      <c r="D19" s="58">
        <v>0</v>
      </c>
      <c r="E19" s="58">
        <f>E18</f>
        <v>101755.2</v>
      </c>
      <c r="F19" s="47">
        <v>0</v>
      </c>
      <c r="G19" s="47">
        <f t="shared" si="3"/>
        <v>0</v>
      </c>
    </row>
    <row r="20" spans="1:7" ht="32.25" customHeight="1" x14ac:dyDescent="0.25">
      <c r="A20" s="34" t="s">
        <v>7</v>
      </c>
      <c r="B20" s="42">
        <f>B7+B10+B13+B15+B17+B19</f>
        <v>6</v>
      </c>
      <c r="C20" s="42">
        <f>C7+C10+C13+C15+C17+C19</f>
        <v>2758</v>
      </c>
      <c r="D20" s="42"/>
      <c r="E20" s="42">
        <f>E7+E10+E13+E15+E17+E19</f>
        <v>1942399.2</v>
      </c>
      <c r="F20" s="42">
        <f>F7+F10</f>
        <v>0</v>
      </c>
      <c r="G20" s="42">
        <f>G7+G10+G13+G15+G17+G19</f>
        <v>0</v>
      </c>
    </row>
  </sheetData>
  <mergeCells count="6">
    <mergeCell ref="A11:A12"/>
    <mergeCell ref="A1:G1"/>
    <mergeCell ref="A2:G2"/>
    <mergeCell ref="A3:G3"/>
    <mergeCell ref="A4:C4"/>
    <mergeCell ref="A8:A9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topLeftCell="A16" zoomScaleNormal="100" workbookViewId="0">
      <selection activeCell="C40" sqref="C40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56" t="s">
        <v>46</v>
      </c>
      <c r="B1" s="56"/>
      <c r="C1" s="56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5">
        <v>1</v>
      </c>
      <c r="B4" s="16" t="s">
        <v>11</v>
      </c>
      <c r="C4" s="17">
        <v>2166</v>
      </c>
    </row>
    <row r="5" spans="1:3" ht="17.25" x14ac:dyDescent="0.3">
      <c r="A5" s="15">
        <v>2</v>
      </c>
      <c r="B5" s="16" t="s">
        <v>24</v>
      </c>
      <c r="C5" s="17">
        <v>500</v>
      </c>
    </row>
    <row r="6" spans="1:3" ht="17.25" x14ac:dyDescent="0.3">
      <c r="A6" s="15">
        <v>3</v>
      </c>
      <c r="B6" s="16" t="s">
        <v>38</v>
      </c>
      <c r="C6" s="17">
        <f>2862.9</f>
        <v>2862.9</v>
      </c>
    </row>
    <row r="7" spans="1:3" ht="17.25" x14ac:dyDescent="0.3">
      <c r="A7" s="15">
        <v>4</v>
      </c>
      <c r="B7" s="16" t="s">
        <v>35</v>
      </c>
      <c r="C7" s="17">
        <f>540+740</f>
        <v>1280</v>
      </c>
    </row>
    <row r="8" spans="1:3" ht="17.25" x14ac:dyDescent="0.3">
      <c r="A8" s="15">
        <v>5</v>
      </c>
      <c r="B8" s="16" t="s">
        <v>36</v>
      </c>
      <c r="C8" s="17">
        <v>1007.1</v>
      </c>
    </row>
    <row r="9" spans="1:3" ht="17.25" x14ac:dyDescent="0.3">
      <c r="A9" s="15">
        <v>6</v>
      </c>
      <c r="B9" s="16" t="s">
        <v>37</v>
      </c>
      <c r="C9" s="17">
        <v>300</v>
      </c>
    </row>
    <row r="10" spans="1:3" ht="33" customHeight="1" x14ac:dyDescent="0.3">
      <c r="A10" s="15">
        <v>7</v>
      </c>
      <c r="B10" s="18" t="s">
        <v>23</v>
      </c>
      <c r="C10" s="17">
        <f>4300</f>
        <v>4300</v>
      </c>
    </row>
    <row r="11" spans="1:3" ht="17.25" x14ac:dyDescent="0.3">
      <c r="A11" s="5">
        <v>8</v>
      </c>
      <c r="B11" s="6" t="s">
        <v>12</v>
      </c>
      <c r="C11" s="7">
        <v>1346</v>
      </c>
    </row>
    <row r="12" spans="1:3" ht="17.25" x14ac:dyDescent="0.3">
      <c r="A12" s="5">
        <v>9</v>
      </c>
      <c r="B12" s="6" t="s">
        <v>13</v>
      </c>
      <c r="C12" s="7">
        <f>830+183.8+92.4</f>
        <v>1106.2</v>
      </c>
    </row>
    <row r="13" spans="1:3" ht="17.25" x14ac:dyDescent="0.3">
      <c r="A13" s="5">
        <v>10</v>
      </c>
      <c r="B13" s="6" t="s">
        <v>14</v>
      </c>
      <c r="C13" s="7">
        <v>1470</v>
      </c>
    </row>
    <row r="14" spans="1:3" ht="17.25" x14ac:dyDescent="0.3">
      <c r="A14" s="15">
        <v>11</v>
      </c>
      <c r="B14" s="16" t="s">
        <v>40</v>
      </c>
      <c r="C14" s="17">
        <v>3.5</v>
      </c>
    </row>
    <row r="15" spans="1:3" ht="17.25" x14ac:dyDescent="0.3">
      <c r="A15" s="5">
        <v>12</v>
      </c>
      <c r="B15" s="6" t="s">
        <v>15</v>
      </c>
      <c r="C15" s="7">
        <v>630</v>
      </c>
    </row>
    <row r="16" spans="1:3" ht="17.25" x14ac:dyDescent="0.3">
      <c r="A16" s="5">
        <v>13</v>
      </c>
      <c r="B16" s="6" t="s">
        <v>16</v>
      </c>
      <c r="C16" s="7">
        <f>1258.2-100</f>
        <v>1158.2</v>
      </c>
    </row>
    <row r="17" spans="1:3" ht="33" customHeight="1" x14ac:dyDescent="0.3">
      <c r="A17" s="5">
        <v>14</v>
      </c>
      <c r="B17" s="8" t="s">
        <v>25</v>
      </c>
      <c r="C17" s="7">
        <v>6</v>
      </c>
    </row>
    <row r="18" spans="1:3" ht="17.25" x14ac:dyDescent="0.3">
      <c r="A18" s="5">
        <v>15</v>
      </c>
      <c r="B18" s="6" t="s">
        <v>59</v>
      </c>
      <c r="C18" s="7">
        <v>3600</v>
      </c>
    </row>
    <row r="19" spans="1:3" ht="17.25" x14ac:dyDescent="0.3">
      <c r="A19" s="5">
        <v>16</v>
      </c>
      <c r="B19" s="6" t="s">
        <v>17</v>
      </c>
      <c r="C19" s="7">
        <v>940</v>
      </c>
    </row>
    <row r="20" spans="1:3" ht="33" customHeight="1" x14ac:dyDescent="0.3">
      <c r="A20" s="5">
        <v>17</v>
      </c>
      <c r="B20" s="8" t="s">
        <v>39</v>
      </c>
      <c r="C20" s="7">
        <v>4000</v>
      </c>
    </row>
    <row r="21" spans="1:3" ht="17.25" x14ac:dyDescent="0.3">
      <c r="A21" s="5">
        <v>18</v>
      </c>
      <c r="B21" s="6" t="s">
        <v>18</v>
      </c>
      <c r="C21" s="21">
        <f>1079.035-50</f>
        <v>1029.0350000000001</v>
      </c>
    </row>
    <row r="22" spans="1:3" ht="17.25" x14ac:dyDescent="0.3">
      <c r="A22" s="5">
        <v>19</v>
      </c>
      <c r="B22" s="6" t="s">
        <v>22</v>
      </c>
      <c r="C22" s="7">
        <f>4645+2997</f>
        <v>7642</v>
      </c>
    </row>
    <row r="23" spans="1:3" ht="17.25" x14ac:dyDescent="0.3">
      <c r="A23" s="5">
        <v>20</v>
      </c>
      <c r="B23" s="6" t="s">
        <v>20</v>
      </c>
      <c r="C23" s="7">
        <f>513-63.7</f>
        <v>449.3</v>
      </c>
    </row>
    <row r="24" spans="1:3" ht="17.25" x14ac:dyDescent="0.3">
      <c r="A24" s="5">
        <v>21</v>
      </c>
      <c r="B24" s="6" t="s">
        <v>21</v>
      </c>
      <c r="C24" s="7">
        <v>100</v>
      </c>
    </row>
    <row r="25" spans="1:3" ht="17.25" x14ac:dyDescent="0.3">
      <c r="A25" s="5">
        <v>22</v>
      </c>
      <c r="B25" s="6" t="s">
        <v>26</v>
      </c>
      <c r="C25" s="17">
        <v>149.9</v>
      </c>
    </row>
    <row r="26" spans="1:3" ht="17.25" x14ac:dyDescent="0.3">
      <c r="A26" s="5">
        <v>23</v>
      </c>
      <c r="B26" s="6" t="s">
        <v>27</v>
      </c>
      <c r="C26" s="17">
        <v>0.4</v>
      </c>
    </row>
    <row r="27" spans="1:3" ht="17.25" x14ac:dyDescent="0.3">
      <c r="A27" s="5">
        <v>24</v>
      </c>
      <c r="B27" s="6" t="s">
        <v>29</v>
      </c>
      <c r="C27" s="17">
        <f>2312.24</f>
        <v>2312.2399999999998</v>
      </c>
    </row>
    <row r="28" spans="1:3" ht="17.25" x14ac:dyDescent="0.3">
      <c r="A28" s="5">
        <v>25</v>
      </c>
      <c r="B28" s="6" t="s">
        <v>30</v>
      </c>
      <c r="C28" s="17">
        <f>3220.73</f>
        <v>3220.73</v>
      </c>
    </row>
    <row r="29" spans="1:3" ht="17.25" x14ac:dyDescent="0.3">
      <c r="A29" s="5">
        <v>26</v>
      </c>
      <c r="B29" s="6" t="s">
        <v>52</v>
      </c>
      <c r="C29" s="17">
        <v>200</v>
      </c>
    </row>
    <row r="30" spans="1:3" ht="17.25" x14ac:dyDescent="0.3">
      <c r="A30" s="5">
        <v>27</v>
      </c>
      <c r="B30" s="6" t="s">
        <v>31</v>
      </c>
      <c r="C30" s="17">
        <v>180</v>
      </c>
    </row>
    <row r="31" spans="1:3" ht="17.25" x14ac:dyDescent="0.3">
      <c r="A31" s="5">
        <v>28</v>
      </c>
      <c r="B31" s="6" t="s">
        <v>32</v>
      </c>
      <c r="C31" s="17">
        <v>3600</v>
      </c>
    </row>
    <row r="32" spans="1:3" ht="17.25" x14ac:dyDescent="0.3">
      <c r="A32" s="5">
        <v>29</v>
      </c>
      <c r="B32" s="6" t="s">
        <v>34</v>
      </c>
      <c r="C32" s="9">
        <f>1300+500</f>
        <v>1800</v>
      </c>
    </row>
    <row r="33" spans="1:3" ht="17.25" x14ac:dyDescent="0.3">
      <c r="A33" s="5">
        <v>30</v>
      </c>
      <c r="B33" s="16" t="s">
        <v>41</v>
      </c>
      <c r="C33" s="19">
        <v>6885</v>
      </c>
    </row>
    <row r="34" spans="1:3" ht="17.25" x14ac:dyDescent="0.3">
      <c r="A34" s="5">
        <v>31</v>
      </c>
      <c r="B34" s="16" t="s">
        <v>43</v>
      </c>
      <c r="C34" s="19">
        <v>560</v>
      </c>
    </row>
    <row r="35" spans="1:3" ht="17.25" x14ac:dyDescent="0.3">
      <c r="A35" s="5">
        <v>32</v>
      </c>
      <c r="B35" s="16" t="s">
        <v>42</v>
      </c>
      <c r="C35" s="19">
        <v>649</v>
      </c>
    </row>
    <row r="36" spans="1:3" ht="17.25" x14ac:dyDescent="0.3">
      <c r="A36" s="5">
        <v>33</v>
      </c>
      <c r="B36" s="6" t="s">
        <v>45</v>
      </c>
      <c r="C36" s="10">
        <v>825</v>
      </c>
    </row>
    <row r="37" spans="1:3" ht="17.25" x14ac:dyDescent="0.3">
      <c r="A37" s="5">
        <v>34</v>
      </c>
      <c r="B37" s="6" t="s">
        <v>48</v>
      </c>
      <c r="C37" s="10">
        <v>8</v>
      </c>
    </row>
    <row r="38" spans="1:3" ht="17.25" x14ac:dyDescent="0.3">
      <c r="A38" s="5">
        <v>35</v>
      </c>
      <c r="B38" s="6" t="s">
        <v>64</v>
      </c>
      <c r="C38" s="10">
        <f>765+383</f>
        <v>1148</v>
      </c>
    </row>
    <row r="39" spans="1:3" ht="17.25" x14ac:dyDescent="0.3">
      <c r="A39" s="5">
        <v>36</v>
      </c>
      <c r="B39" s="6" t="s">
        <v>65</v>
      </c>
      <c r="C39" s="10">
        <f>1150</f>
        <v>1150</v>
      </c>
    </row>
    <row r="40" spans="1:3" ht="17.25" x14ac:dyDescent="0.3">
      <c r="A40" s="5">
        <v>37</v>
      </c>
      <c r="B40" s="6" t="s">
        <v>44</v>
      </c>
      <c r="C40" s="10">
        <v>4000</v>
      </c>
    </row>
    <row r="41" spans="1:3" ht="17.25" x14ac:dyDescent="0.3">
      <c r="A41" s="5">
        <v>38</v>
      </c>
      <c r="B41" s="6" t="s">
        <v>47</v>
      </c>
      <c r="C41" s="10">
        <v>1000</v>
      </c>
    </row>
    <row r="42" spans="1:3" ht="17.25" x14ac:dyDescent="0.3">
      <c r="A42" s="5">
        <v>39</v>
      </c>
      <c r="B42" s="6" t="s">
        <v>49</v>
      </c>
      <c r="C42" s="10">
        <v>7</v>
      </c>
    </row>
    <row r="43" spans="1:3" ht="17.25" x14ac:dyDescent="0.3">
      <c r="A43" s="5">
        <v>40</v>
      </c>
      <c r="B43" s="6" t="s">
        <v>49</v>
      </c>
      <c r="C43" s="10">
        <v>7</v>
      </c>
    </row>
    <row r="44" spans="1:3" ht="17.25" x14ac:dyDescent="0.3">
      <c r="A44" s="5">
        <v>41</v>
      </c>
      <c r="B44" s="6" t="s">
        <v>49</v>
      </c>
      <c r="C44" s="10">
        <v>7</v>
      </c>
    </row>
    <row r="45" spans="1:3" ht="17.25" x14ac:dyDescent="0.3">
      <c r="A45" s="5">
        <v>42</v>
      </c>
      <c r="B45" s="6" t="s">
        <v>49</v>
      </c>
      <c r="C45" s="10">
        <v>7</v>
      </c>
    </row>
    <row r="46" spans="1:3" ht="17.25" x14ac:dyDescent="0.3">
      <c r="A46" s="5">
        <v>43</v>
      </c>
      <c r="B46" s="6" t="s">
        <v>50</v>
      </c>
      <c r="C46" s="10">
        <v>2000</v>
      </c>
    </row>
    <row r="47" spans="1:3" ht="18.75" x14ac:dyDescent="0.3">
      <c r="A47" s="5"/>
      <c r="B47" s="11" t="s">
        <v>19</v>
      </c>
      <c r="C47" s="12">
        <f>SUM(C4:C46)</f>
        <v>65612.505000000005</v>
      </c>
    </row>
    <row r="48" spans="1:3" x14ac:dyDescent="0.25">
      <c r="C48" s="13"/>
    </row>
  </sheetData>
  <autoFilter ref="B1:B48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Чупахина Евгения Михайловна</cp:lastModifiedBy>
  <cp:lastPrinted>2021-07-08T04:53:12Z</cp:lastPrinted>
  <dcterms:created xsi:type="dcterms:W3CDTF">2014-07-07T07:53:10Z</dcterms:created>
  <dcterms:modified xsi:type="dcterms:W3CDTF">2021-07-08T05:21:30Z</dcterms:modified>
</cp:coreProperties>
</file>