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342E2C67-F1A1-4AC7-B86B-A4CB9AD22C7C}" xr6:coauthVersionLast="47" xr6:coauthVersionMax="47" xr10:uidLastSave="{00000000-0000-0000-0000-000000000000}"/>
  <bookViews>
    <workbookView xWindow="-120" yWindow="-120" windowWidth="29040" windowHeight="15720" tabRatio="655" activeTab="2" xr2:uid="{00000000-000D-0000-FFFF-FFFF00000000}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REESTR_MO!$A$2:$D$489</definedName>
    <definedName name="LIST_OKOPF_DATA">LIST_OKOPF!$B$3:$B$98</definedName>
    <definedName name="LIST_OKOPF_HEADER">LIST_OKOPF!$A$1:$B$1</definedName>
    <definedName name="LIST_ORG_EE_DATA">REESTR_ORG!$DR$3:$EI$72</definedName>
    <definedName name="LIST_ORG_EE_HEADER">REESTR_ORG!$DQ$1:$EI$1</definedName>
    <definedName name="LIST_ORG_SOURCE_ON_SECTION_EE_ISSUE">Титульный!$H$112</definedName>
    <definedName name="LOGIN">TECHSHEET!$I$1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TECHSHEET!$A$1:$A$90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RPT_STATISTICS!$A$2:$C$13</definedName>
    <definedName name="RST_ORG_ID">Титульный!$H$16</definedName>
    <definedName name="SECTION_EE_ISSUE_ENR_INCOME_ADJACENT_NET_ADD_HL">'Отпуск ЭЭ сет организациями'!$E$26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организациями'!$E$41</definedName>
    <definedName name="SECTION_EE_ISSUE_ENR_OUTCOME_ADJACENT_NET_START_ROW">'Отпуск ЭЭ сет организациями'!$E$40</definedName>
    <definedName name="SECTION_EE_ISSUE_IMPORT_TAG_AREA">'Отпуск ЭЭ сет организациями'!$H$3:$T$3</definedName>
    <definedName name="SECTION_EE_ISSUE_NUMERIC_AREA">'Отпуск ЭЭ сет организациями'!$H$14:$L$146</definedName>
    <definedName name="SECTION_EE_ISSUE_PWR_INCOME_ADJACENT_NET_ADD_HL">'Отпуск ЭЭ сет организациями'!$E$63</definedName>
    <definedName name="SECTION_EE_ISSUE_PWR_INCOME_ADJACENT_NET_START_ROW">'Отпуск ЭЭ сет организациями'!$E$61</definedName>
    <definedName name="SECTION_EE_ISSUE_PWR_INCOME_GEN_ADD_HL">'Отпуск ЭЭ сет организациями'!$E$56</definedName>
    <definedName name="SECTION_EE_ISSUE_PWR_INCOME_GEN_START_ROW">'Отпуск ЭЭ сет организациями'!$E$55</definedName>
    <definedName name="SECTION_EE_ISSUE_PWR_INCOME_NON_NET_ADD_HL">'Отпуск ЭЭ сет организациями'!$E$59</definedName>
    <definedName name="SECTION_EE_ISSUE_PWR_INCOME_NON_NET_START_ROW">'Отпуск ЭЭ сет организациями'!$E$58</definedName>
    <definedName name="SECTION_EE_ISSUE_PWR_OUTCOME_ADJACENT_NET_ADD_HL">'Отпуск ЭЭ сет организациями'!$E$78</definedName>
    <definedName name="SECTION_EE_ISSUE_PWR_OUTCOME_ADJACENT_NET_START_ROW">'Отпуск ЭЭ сет организациями'!$E$77</definedName>
    <definedName name="SECTION_EE_ISSUE_ROW_CODE_AREA">'Отпуск ЭЭ сет организациями'!$G$14:$G$146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92" i="4"/>
  <c r="A992" i="4"/>
  <c r="C991" i="4"/>
  <c r="A991" i="4"/>
  <c r="C990" i="4"/>
  <c r="A990" i="4"/>
  <c r="C989" i="4"/>
  <c r="A989" i="4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0" i="4"/>
  <c r="A960" i="4"/>
  <c r="C959" i="4"/>
  <c r="A959" i="4"/>
  <c r="C958" i="4"/>
  <c r="A958" i="4"/>
  <c r="C957" i="4"/>
  <c r="A957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18" i="4"/>
  <c r="A918" i="4"/>
  <c r="C917" i="4"/>
  <c r="A917" i="4"/>
  <c r="C916" i="4"/>
  <c r="A916" i="4"/>
  <c r="C915" i="4"/>
  <c r="A915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76" i="4"/>
  <c r="A876" i="4"/>
  <c r="C875" i="4"/>
  <c r="A875" i="4"/>
  <c r="C874" i="4"/>
  <c r="A874" i="4"/>
  <c r="C873" i="4"/>
  <c r="A873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34" i="4"/>
  <c r="A834" i="4"/>
  <c r="C833" i="4"/>
  <c r="A833" i="4"/>
  <c r="C832" i="4"/>
  <c r="A832" i="4"/>
  <c r="C831" i="4"/>
  <c r="A831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58" i="4"/>
  <c r="A758" i="4"/>
  <c r="C757" i="4"/>
  <c r="A757" i="4"/>
  <c r="C756" i="4"/>
  <c r="A756" i="4"/>
  <c r="C755" i="4"/>
  <c r="A755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1" i="4"/>
  <c r="A641" i="4"/>
  <c r="C640" i="4"/>
  <c r="A640" i="4"/>
  <c r="C639" i="4"/>
  <c r="A639" i="4"/>
  <c r="C638" i="4"/>
  <c r="A638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G9" i="4"/>
  <c r="G2" i="4"/>
  <c r="G14" i="4" s="1"/>
  <c r="L146" i="3"/>
  <c r="L145" i="3"/>
  <c r="L144" i="3"/>
  <c r="L142" i="3" s="1"/>
  <c r="I144" i="3"/>
  <c r="I142" i="3" s="1"/>
  <c r="H143" i="3"/>
  <c r="H141" i="3"/>
  <c r="H140" i="3"/>
  <c r="H139" i="3"/>
  <c r="L138" i="3"/>
  <c r="K138" i="3"/>
  <c r="J138" i="3"/>
  <c r="H138" i="3" s="1"/>
  <c r="I138" i="3"/>
  <c r="H137" i="3"/>
  <c r="H136" i="3"/>
  <c r="L135" i="3"/>
  <c r="K135" i="3"/>
  <c r="J135" i="3"/>
  <c r="J133" i="3" s="1"/>
  <c r="J132" i="3" s="1"/>
  <c r="I135" i="3"/>
  <c r="H135" i="3" s="1"/>
  <c r="H134" i="3"/>
  <c r="L133" i="3"/>
  <c r="K133" i="3"/>
  <c r="K132" i="3" s="1"/>
  <c r="L132" i="3"/>
  <c r="H131" i="3"/>
  <c r="H130" i="3"/>
  <c r="H129" i="3"/>
  <c r="L128" i="3"/>
  <c r="L126" i="3" s="1"/>
  <c r="K128" i="3"/>
  <c r="J128" i="3"/>
  <c r="I128" i="3"/>
  <c r="I126" i="3" s="1"/>
  <c r="H126" i="3" s="1"/>
  <c r="H128" i="3"/>
  <c r="H127" i="3"/>
  <c r="K126" i="3"/>
  <c r="J126" i="3"/>
  <c r="H124" i="3"/>
  <c r="H123" i="3"/>
  <c r="L122" i="3"/>
  <c r="K122" i="3"/>
  <c r="J122" i="3"/>
  <c r="J120" i="3" s="1"/>
  <c r="I122" i="3"/>
  <c r="H122" i="3" s="1"/>
  <c r="H121" i="3"/>
  <c r="L120" i="3"/>
  <c r="K120" i="3"/>
  <c r="H119" i="3"/>
  <c r="H118" i="3"/>
  <c r="H117" i="3"/>
  <c r="L116" i="3"/>
  <c r="K116" i="3"/>
  <c r="H116" i="3" s="1"/>
  <c r="J116" i="3"/>
  <c r="I116" i="3"/>
  <c r="H115" i="3"/>
  <c r="H114" i="3"/>
  <c r="H113" i="3"/>
  <c r="H112" i="3"/>
  <c r="H111" i="3"/>
  <c r="H110" i="3"/>
  <c r="L109" i="3"/>
  <c r="K109" i="3"/>
  <c r="K102" i="3" s="1"/>
  <c r="K100" i="3" s="1"/>
  <c r="K99" i="3" s="1"/>
  <c r="J109" i="3"/>
  <c r="H109" i="3" s="1"/>
  <c r="I109" i="3"/>
  <c r="H108" i="3"/>
  <c r="H107" i="3"/>
  <c r="L106" i="3"/>
  <c r="K106" i="3"/>
  <c r="J106" i="3"/>
  <c r="I106" i="3"/>
  <c r="H106" i="3" s="1"/>
  <c r="H105" i="3"/>
  <c r="H104" i="3"/>
  <c r="L103" i="3"/>
  <c r="L102" i="3" s="1"/>
  <c r="L100" i="3" s="1"/>
  <c r="L99" i="3" s="1"/>
  <c r="K103" i="3"/>
  <c r="J103" i="3"/>
  <c r="I103" i="3"/>
  <c r="H103" i="3"/>
  <c r="I102" i="3"/>
  <c r="H101" i="3"/>
  <c r="L98" i="3"/>
  <c r="J98" i="3"/>
  <c r="J146" i="3" s="1"/>
  <c r="H97" i="3"/>
  <c r="L96" i="3"/>
  <c r="K96" i="3"/>
  <c r="K145" i="3" s="1"/>
  <c r="J96" i="3"/>
  <c r="H96" i="3" s="1"/>
  <c r="L95" i="3"/>
  <c r="J95" i="3"/>
  <c r="I95" i="3"/>
  <c r="H94" i="3"/>
  <c r="L93" i="3"/>
  <c r="I93" i="3"/>
  <c r="L91" i="3"/>
  <c r="J91" i="3"/>
  <c r="K90" i="3"/>
  <c r="H90" i="3"/>
  <c r="H89" i="3"/>
  <c r="I86" i="3"/>
  <c r="H84" i="3"/>
  <c r="L83" i="3"/>
  <c r="L82" i="3"/>
  <c r="H82" i="3"/>
  <c r="H81" i="3"/>
  <c r="H79" i="3"/>
  <c r="L76" i="3"/>
  <c r="K76" i="3"/>
  <c r="J76" i="3"/>
  <c r="J70" i="3" s="1"/>
  <c r="I76" i="3"/>
  <c r="H76" i="3" s="1"/>
  <c r="H75" i="3"/>
  <c r="H74" i="3"/>
  <c r="H73" i="3"/>
  <c r="H72" i="3"/>
  <c r="K71" i="3"/>
  <c r="K70" i="3" s="1"/>
  <c r="H71" i="3"/>
  <c r="L70" i="3"/>
  <c r="H69" i="3"/>
  <c r="H68" i="3"/>
  <c r="L67" i="3"/>
  <c r="K80" i="3" s="1"/>
  <c r="H80" i="3" s="1"/>
  <c r="H67" i="3"/>
  <c r="H66" i="3"/>
  <c r="H65" i="3"/>
  <c r="L64" i="3"/>
  <c r="K64" i="3"/>
  <c r="H64" i="3" s="1"/>
  <c r="J64" i="3"/>
  <c r="I64" i="3"/>
  <c r="K62" i="3"/>
  <c r="K60" i="3" s="1"/>
  <c r="J62" i="3"/>
  <c r="D62" i="3"/>
  <c r="L60" i="3"/>
  <c r="J60" i="3"/>
  <c r="J83" i="3" s="1"/>
  <c r="I60" i="3"/>
  <c r="L57" i="3"/>
  <c r="K57" i="3"/>
  <c r="J57" i="3"/>
  <c r="I57" i="3"/>
  <c r="H57" i="3" s="1"/>
  <c r="L54" i="3"/>
  <c r="K54" i="3"/>
  <c r="J54" i="3"/>
  <c r="J52" i="3" s="1"/>
  <c r="J87" i="3" s="1"/>
  <c r="I54" i="3"/>
  <c r="H53" i="3"/>
  <c r="L52" i="3"/>
  <c r="L87" i="3" s="1"/>
  <c r="I49" i="3"/>
  <c r="L48" i="3"/>
  <c r="L49" i="3" s="1"/>
  <c r="L47" i="3"/>
  <c r="H47" i="3"/>
  <c r="L46" i="3"/>
  <c r="H45" i="3"/>
  <c r="H44" i="3"/>
  <c r="H42" i="3"/>
  <c r="L39" i="3"/>
  <c r="L33" i="3" s="1"/>
  <c r="K39" i="3"/>
  <c r="J39" i="3"/>
  <c r="H39" i="3" s="1"/>
  <c r="I39" i="3"/>
  <c r="H38" i="3"/>
  <c r="H37" i="3"/>
  <c r="H36" i="3"/>
  <c r="H35" i="3"/>
  <c r="K34" i="3"/>
  <c r="K33" i="3" s="1"/>
  <c r="H34" i="3"/>
  <c r="I33" i="3"/>
  <c r="H32" i="3"/>
  <c r="H31" i="3"/>
  <c r="L30" i="3"/>
  <c r="H30" i="3" s="1"/>
  <c r="H29" i="3"/>
  <c r="H28" i="3"/>
  <c r="L27" i="3"/>
  <c r="H27" i="3" s="1"/>
  <c r="K27" i="3"/>
  <c r="J27" i="3"/>
  <c r="I27" i="3"/>
  <c r="K25" i="3"/>
  <c r="H25" i="3"/>
  <c r="D25" i="3"/>
  <c r="L23" i="3"/>
  <c r="K23" i="3"/>
  <c r="J23" i="3"/>
  <c r="I23" i="3"/>
  <c r="H23" i="3"/>
  <c r="L20" i="3"/>
  <c r="K20" i="3"/>
  <c r="J20" i="3"/>
  <c r="I20" i="3"/>
  <c r="H20" i="3" s="1"/>
  <c r="L17" i="3"/>
  <c r="K17" i="3"/>
  <c r="K15" i="3" s="1"/>
  <c r="J17" i="3"/>
  <c r="H17" i="3" s="1"/>
  <c r="I17" i="3"/>
  <c r="H16" i="3"/>
  <c r="L15" i="3"/>
  <c r="D9" i="3"/>
  <c r="H85" i="2"/>
  <c r="H80" i="2"/>
  <c r="P29" i="2"/>
  <c r="E8" i="2"/>
  <c r="K52" i="3" l="1"/>
  <c r="J86" i="3"/>
  <c r="J85" i="3"/>
  <c r="H33" i="3"/>
  <c r="K83" i="3"/>
  <c r="H60" i="3"/>
  <c r="L50" i="3"/>
  <c r="H102" i="3"/>
  <c r="J33" i="3"/>
  <c r="K43" i="3"/>
  <c r="H43" i="3" s="1"/>
  <c r="I52" i="3"/>
  <c r="I70" i="3"/>
  <c r="H70" i="3" s="1"/>
  <c r="J15" i="3"/>
  <c r="H54" i="3"/>
  <c r="H62" i="3"/>
  <c r="J93" i="3"/>
  <c r="K98" i="3"/>
  <c r="I100" i="3"/>
  <c r="I120" i="3"/>
  <c r="H120" i="3" s="1"/>
  <c r="I133" i="3"/>
  <c r="J145" i="3"/>
  <c r="G5" i="4"/>
  <c r="G13" i="4"/>
  <c r="I15" i="3"/>
  <c r="J102" i="3"/>
  <c r="J100" i="3" s="1"/>
  <c r="J99" i="3" s="1"/>
  <c r="G10" i="4"/>
  <c r="L85" i="3"/>
  <c r="L86" i="3" s="1"/>
  <c r="K91" i="3"/>
  <c r="H91" i="3" s="1"/>
  <c r="G6" i="4"/>
  <c r="H86" i="3" l="1"/>
  <c r="H52" i="3"/>
  <c r="I87" i="3"/>
  <c r="H87" i="3" s="1"/>
  <c r="K86" i="3"/>
  <c r="K85" i="3"/>
  <c r="H83" i="3"/>
  <c r="H15" i="3"/>
  <c r="I50" i="3"/>
  <c r="I99" i="3"/>
  <c r="H99" i="3" s="1"/>
  <c r="H100" i="3"/>
  <c r="I132" i="3"/>
  <c r="H132" i="3" s="1"/>
  <c r="H133" i="3"/>
  <c r="J144" i="3"/>
  <c r="H145" i="3"/>
  <c r="K146" i="3"/>
  <c r="K95" i="3"/>
  <c r="H98" i="3"/>
  <c r="J46" i="3"/>
  <c r="J50" i="3" s="1"/>
  <c r="H85" i="3"/>
  <c r="K87" i="3"/>
  <c r="K93" i="3" l="1"/>
  <c r="H93" i="3" s="1"/>
  <c r="H95" i="3"/>
  <c r="J48" i="3"/>
  <c r="J49" i="3" s="1"/>
  <c r="K46" i="3"/>
  <c r="H46" i="3"/>
  <c r="K144" i="3"/>
  <c r="K142" i="3" s="1"/>
  <c r="H146" i="3"/>
  <c r="J142" i="3"/>
  <c r="H142" i="3" l="1"/>
  <c r="H144" i="3"/>
  <c r="K48" i="3"/>
  <c r="K49" i="3" s="1"/>
  <c r="H49" i="3" s="1"/>
  <c r="K50" i="3"/>
  <c r="H50" i="3" s="1"/>
  <c r="H48" i="3" l="1"/>
</calcChain>
</file>

<file path=xl/sharedStrings.xml><?xml version="1.0" encoding="utf-8"?>
<sst xmlns="http://schemas.openxmlformats.org/spreadsheetml/2006/main" count="4127" uniqueCount="2141">
  <si>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</si>
  <si>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</si>
  <si>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</si>
  <si>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</si>
  <si>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</si>
  <si>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</si>
  <si>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</si>
  <si>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</si>
  <si>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</si>
  <si>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</si>
  <si>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</si>
  <si>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</si>
  <si>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</si>
  <si>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</si>
  <si>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</si>
  <si>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</si>
  <si>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</si>
  <si>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</si>
  <si>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Новосибирская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</si>
  <si>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</si>
  <si>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</si>
  <si>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</si>
  <si>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</si>
  <si>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</si>
  <si>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</si>
  <si>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</si>
  <si>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2023</t>
  </si>
  <si>
    <t>rptYear</t>
  </si>
  <si>
    <t>Месяц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</si>
  <si>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</si>
  <si>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</si>
  <si>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</si>
  <si>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</si>
  <si>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</si>
  <si>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</si>
  <si>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</si>
  <si>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</si>
  <si>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</si>
  <si>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</si>
  <si>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</si>
  <si>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</si>
  <si>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</si>
  <si>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</si>
  <si>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</si>
  <si>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</si>
  <si>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</si>
  <si>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</si>
  <si>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</si>
  <si>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</si>
  <si>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</si>
  <si>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</si>
  <si>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</si>
  <si>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</si>
  <si>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</si>
  <si>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</si>
  <si>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</si>
  <si>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</si>
  <si>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</si>
  <si>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</si>
  <si>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ОКАТО</t>
  </si>
  <si>
    <t>50640443101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</si>
  <si>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</si>
  <si>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</si>
  <si>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</si>
  <si>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</si>
  <si>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</si>
  <si>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</si>
  <si>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</si>
  <si>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</si>
  <si>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</si>
  <si>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</si>
  <si>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</si>
  <si>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</si>
  <si>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</si>
  <si>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</si>
  <si>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</si>
  <si>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</si>
  <si>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</si>
  <si>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</si>
  <si>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</si>
  <si>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</si>
  <si>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</si>
  <si>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</si>
  <si>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Новосибирский район, 3307 км ПЛАТФОРМА, дом 20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</si>
  <si>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</si>
  <si>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</si>
  <si>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</si>
  <si>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</si>
  <si>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</si>
  <si>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</si>
  <si>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</si>
  <si>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</si>
  <si>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</si>
  <si>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(383)383-04-94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</si>
  <si>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</si>
  <si>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</si>
  <si>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</si>
  <si>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</si>
  <si>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</si>
  <si>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</si>
  <si>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</si>
  <si>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</si>
  <si>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</si>
  <si>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</si>
  <si>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</si>
  <si>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(383)383-04-94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</si>
  <si>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</si>
  <si>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</si>
  <si>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</si>
  <si>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</si>
  <si>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18.12.2023, 15:11:34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</si>
  <si>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</si>
  <si>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</si>
  <si>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</si>
  <si>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</si>
  <si>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</si>
  <si>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13.02.2023 08:10:42</t>
  </si>
  <si>
    <t>Статус отчёта</t>
  </si>
  <si>
    <t>Принят</t>
  </si>
  <si>
    <t>Февраль</t>
  </si>
  <si>
    <t>07.03.2023 10:05:25</t>
  </si>
  <si>
    <t>Март</t>
  </si>
  <si>
    <t>07.04.2023 14:30:31</t>
  </si>
  <si>
    <t>Апрель</t>
  </si>
  <si>
    <t>16.05.2023 07:35:26</t>
  </si>
  <si>
    <t>Май</t>
  </si>
  <si>
    <t>09.06.2023 13:24:32</t>
  </si>
  <si>
    <t>Июнь</t>
  </si>
  <si>
    <t>20.07.2023 11:14:38</t>
  </si>
  <si>
    <t>Июль</t>
  </si>
  <si>
    <t>16.08.2023 07:56:27</t>
  </si>
  <si>
    <t>Август</t>
  </si>
  <si>
    <t>11.09.2023 11:02:57</t>
  </si>
  <si>
    <t>Сентябрь</t>
  </si>
  <si>
    <t>13.10.2023 12:22:08</t>
  </si>
  <si>
    <t>Октябрь</t>
  </si>
  <si>
    <t>15.11.2023 10:20:06</t>
  </si>
  <si>
    <t>Ноябрь</t>
  </si>
  <si>
    <t>18.12.2023 14:09:30</t>
  </si>
  <si>
    <t>Декабрь</t>
  </si>
  <si>
    <t>23.01.2024 14:07:25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</si>
  <si>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</si>
  <si>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</si>
  <si>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</si>
  <si>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</si>
  <si>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</si>
  <si>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</si>
  <si>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</si>
  <si>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</si>
  <si>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</si>
  <si>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</si>
  <si>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</si>
  <si>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</si>
  <si>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</si>
  <si>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</si>
  <si>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</si>
  <si>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</si>
  <si>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</si>
  <si>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</si>
  <si>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</si>
  <si>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</si>
  <si>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</si>
  <si>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</si>
  <si>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</si>
  <si>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</si>
  <si>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</si>
  <si>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</si>
  <si>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</si>
  <si>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</si>
  <si>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</si>
  <si>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</si>
  <si>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</si>
  <si>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</si>
  <si>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</si>
  <si>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</si>
  <si>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</si>
  <si>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</si>
  <si>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</si>
  <si>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</si>
  <si>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</si>
  <si>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</si>
  <si>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</si>
  <si>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</si>
  <si>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</si>
  <si>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</si>
  <si>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</si>
  <si>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АО "Региональные электрические сети"</t>
  </si>
  <si>
    <t>1045402509437</t>
  </si>
  <si>
    <t>5406291470</t>
  </si>
  <si>
    <t>546050001</t>
  </si>
  <si>
    <t>RST_ORG</t>
  </si>
  <si>
    <t>DYNAMIC.ENR.INCOME.ADJACENT.NET</t>
  </si>
  <si>
    <t>INSERT.ENR.INCOME.ADJACENT.NET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</si>
  <si>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</si>
  <si>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</si>
  <si>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</si>
  <si>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</si>
  <si>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</si>
  <si>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</si>
  <si>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</si>
  <si>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</si>
  <si>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</si>
  <si>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</si>
  <si>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</si>
  <si>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</si>
  <si>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</si>
  <si>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</si>
  <si>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</si>
  <si>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</si>
  <si>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</si>
  <si>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</si>
  <si>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</si>
  <si>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</si>
  <si>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</si>
  <si>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</si>
  <si>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</si>
  <si>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</si>
  <si>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</si>
  <si>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</si>
  <si>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</si>
  <si>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</si>
  <si>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</si>
  <si>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</si>
  <si>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</si>
  <si>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</si>
  <si>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</si>
  <si>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</si>
  <si>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</si>
  <si>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</si>
  <si>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</si>
  <si>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</si>
  <si>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</si>
  <si>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</si>
  <si>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</si>
  <si>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</si>
  <si>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</si>
  <si>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</si>
  <si>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</si>
  <si>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</si>
  <si>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</si>
  <si>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</si>
  <si>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</si>
  <si>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</si>
  <si>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</si>
  <si>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</si>
  <si>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</si>
  <si>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</si>
  <si>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</si>
  <si>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</si>
  <si>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</si>
  <si>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</si>
  <si>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</si>
  <si>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</si>
  <si>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</si>
  <si>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</si>
  <si>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</si>
  <si>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</si>
  <si>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</si>
  <si>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</si>
  <si>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</si>
  <si>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</si>
  <si>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</si>
  <si>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</si>
  <si>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</si>
  <si>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</si>
  <si>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</si>
  <si>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</si>
  <si>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</si>
  <si>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</si>
  <si>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</si>
  <si>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</si>
  <si>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DYNAMIC.PWR.INCOME.ADJACENT.NET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</si>
  <si>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</si>
  <si>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</si>
  <si>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</si>
  <si>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</si>
  <si>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</si>
  <si>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</si>
  <si>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</si>
  <si>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</si>
  <si>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</si>
  <si>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</si>
  <si>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</si>
  <si>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</si>
  <si>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</si>
  <si>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</si>
  <si>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</si>
  <si>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</si>
  <si>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</si>
  <si>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</si>
  <si>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</si>
  <si>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</si>
  <si>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</si>
  <si>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</si>
  <si>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</si>
  <si>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</si>
  <si>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</si>
  <si>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</si>
  <si>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</si>
  <si>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</si>
  <si>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</si>
  <si>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</si>
  <si>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</si>
  <si>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</si>
  <si>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</si>
  <si>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</si>
  <si>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</si>
  <si>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</si>
  <si>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</si>
  <si>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</si>
  <si>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</si>
  <si>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</si>
  <si>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</si>
  <si>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</si>
  <si>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</si>
  <si>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</si>
  <si>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</si>
  <si>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</si>
  <si>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</si>
  <si>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</si>
  <si>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</si>
  <si>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</si>
  <si>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</si>
  <si>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</si>
  <si>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</si>
  <si>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</si>
  <si>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</si>
  <si>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</si>
  <si>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</si>
  <si>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</si>
  <si>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</si>
  <si>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</si>
  <si>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</si>
  <si>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</si>
  <si>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</si>
  <si>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</si>
  <si>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</si>
  <si>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</si>
  <si>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</si>
  <si>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</si>
  <si>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</si>
  <si>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</si>
  <si>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</si>
  <si>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</si>
  <si>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</si>
  <si>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</si>
  <si>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</si>
  <si>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</si>
  <si>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</si>
  <si>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</si>
  <si>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</si>
  <si>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</si>
  <si>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</si>
  <si>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</si>
  <si>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</si>
  <si>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</si>
  <si>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</si>
  <si>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</si>
  <si>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</si>
  <si>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</si>
  <si>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</si>
  <si>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</si>
  <si>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</si>
  <si>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</si>
  <si>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</si>
  <si>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</si>
  <si>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</si>
  <si>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</si>
  <si>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</si>
  <si>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</si>
  <si>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</si>
  <si>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</si>
  <si>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</si>
  <si>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</si>
  <si>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</si>
  <si>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</si>
  <si>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</si>
  <si>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</si>
  <si>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</si>
  <si>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</si>
  <si>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</si>
  <si>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</si>
  <si>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</si>
  <si>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</si>
  <si>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</si>
  <si>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</si>
  <si>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</si>
  <si>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</si>
  <si>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</si>
  <si>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</si>
  <si>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</si>
  <si>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</si>
  <si>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</si>
  <si>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</si>
  <si>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</si>
  <si>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</si>
  <si>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</si>
  <si>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</si>
  <si>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</si>
  <si>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</si>
  <si>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</si>
  <si>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</si>
  <si>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</si>
  <si>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</si>
  <si>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</si>
  <si>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</si>
  <si>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</si>
  <si>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</si>
  <si>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</si>
  <si>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</si>
  <si>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</si>
  <si>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</si>
  <si>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</si>
  <si>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</si>
  <si>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</si>
  <si>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</si>
  <si>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</si>
  <si>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</si>
  <si>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</si>
  <si>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</si>
  <si>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</si>
  <si>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</si>
  <si>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</si>
  <si>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</si>
  <si>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</si>
  <si>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</si>
  <si>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</si>
  <si>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</si>
  <si>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</si>
  <si>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</si>
  <si>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</si>
  <si>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</si>
  <si>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</si>
  <si>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</si>
  <si>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</si>
  <si>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</si>
  <si>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</si>
  <si>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</si>
  <si>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</si>
  <si>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</si>
  <si>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</si>
  <si>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</si>
  <si>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</si>
  <si>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</si>
  <si>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</si>
  <si>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</si>
  <si>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</si>
  <si>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</si>
  <si>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</si>
  <si>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</si>
  <si>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</si>
  <si>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</si>
  <si>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</si>
  <si>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</si>
  <si>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</si>
  <si>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</si>
  <si>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</si>
  <si>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</si>
  <si>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</si>
  <si>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</si>
  <si>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</si>
  <si>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</si>
  <si>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</si>
  <si>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</si>
  <si>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</si>
  <si>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</si>
  <si>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</si>
  <si>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</si>
  <si>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</si>
  <si>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</si>
  <si>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</si>
  <si>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</si>
  <si>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</si>
  <si>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</si>
  <si>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</si>
  <si>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Да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</si>
  <si>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</si>
  <si>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</si>
  <si>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</si>
  <si>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</si>
  <si>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</si>
  <si>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</si>
  <si>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</si>
  <si>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</si>
  <si>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</si>
  <si>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</si>
  <si>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</si>
  <si>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</si>
  <si>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</si>
  <si>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gsLDOQtjfewfBDnJzCYCKnWwACnfLpfhPFiOlhLQaAcrqAcMEtEZdpRgvyjaGYRv37i194i210i98, 194i226i26i88165008EFFAF074CBB7C3C903172F36A24dJANd2409t21t14t968957000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</si>
  <si>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</si>
  <si>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</si>
  <si>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</si>
  <si>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</si>
  <si>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</si>
  <si>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</si>
  <si>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</si>
  <si>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</si>
  <si>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</si>
  <si>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</si>
  <si>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</si>
  <si>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</si>
  <si>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</si>
  <si>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</si>
  <si>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</si>
  <si>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</si>
  <si>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</si>
  <si>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</si>
  <si>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</si>
  <si>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</si>
  <si>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</si>
  <si>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</si>
  <si>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</si>
  <si>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</si>
  <si>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</si>
  <si>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</si>
  <si>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</si>
  <si>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</si>
  <si>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</si>
  <si>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</si>
  <si>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</si>
  <si>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</si>
  <si>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</si>
  <si>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</si>
  <si>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</si>
  <si>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</si>
  <si>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</si>
  <si>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</si>
  <si>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</si>
  <si>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https://eias.ru/files/46ep.stx.eias.justification.rtf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</si>
  <si>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</si>
  <si>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</si>
  <si>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</si>
  <si>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</si>
  <si>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</si>
  <si>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</si>
  <si>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https://sp.eias.ru/knowledgebase.php?article=125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</si>
  <si>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</si>
  <si>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</si>
  <si>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</si>
  <si>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</si>
  <si>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</si>
  <si>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</si>
  <si>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</si>
  <si>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</si>
  <si>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</si>
  <si>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</si>
  <si>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</si>
  <si>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</si>
  <si>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</si>
  <si>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</si>
  <si>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</si>
  <si>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</si>
  <si>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</si>
  <si>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</si>
  <si>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</si>
  <si>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</si>
  <si>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</si>
  <si>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</si>
  <si>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</si>
  <si>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</si>
  <si>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</si>
  <si>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</si>
  <si>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</si>
  <si>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</si>
  <si>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</si>
  <si>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</si>
  <si>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</si>
  <si>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</si>
  <si>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</si>
  <si>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</si>
  <si>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</si>
  <si>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</si>
  <si>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</si>
  <si>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</si>
  <si>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</si>
  <si>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</si>
  <si>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</si>
  <si>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</si>
  <si>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</si>
  <si>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</si>
  <si>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</si>
  <si>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</si>
  <si>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</si>
  <si>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</si>
  <si>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</si>
  <si>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</si>
  <si>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</si>
  <si>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</si>
  <si>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</si>
  <si>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</si>
  <si>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</si>
  <si>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</si>
  <si>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</si>
  <si>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</si>
  <si>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</si>
  <si>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</si>
  <si>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</si>
  <si>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</si>
  <si>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</si>
  <si>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</si>
  <si>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</si>
  <si>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</si>
  <si>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</si>
  <si>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</si>
  <si>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</si>
  <si>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</si>
  <si>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</si>
  <si>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</si>
  <si>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</si>
  <si>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</si>
  <si>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</si>
  <si>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</si>
  <si>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</si>
  <si>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</si>
  <si>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</si>
  <si>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</si>
  <si>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</si>
  <si>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</si>
  <si>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</si>
  <si>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</si>
  <si>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</si>
  <si>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</si>
  <si>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</si>
  <si>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</si>
  <si>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</si>
  <si>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</si>
  <si>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</si>
  <si>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</si>
  <si>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</si>
  <si>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</si>
  <si>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</si>
  <si>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</si>
  <si>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</si>
  <si>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</si>
  <si>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</si>
  <si>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</si>
  <si>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</si>
  <si>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</si>
  <si>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</si>
  <si>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</si>
  <si>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</si>
  <si>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</si>
  <si>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</si>
  <si>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</si>
  <si>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</si>
  <si>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</si>
  <si>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</si>
  <si>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</si>
  <si>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</si>
  <si>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</si>
  <si>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</si>
  <si>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</si>
  <si>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</si>
  <si>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</si>
  <si>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</si>
  <si>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</si>
  <si>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</si>
  <si>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</si>
  <si>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</si>
  <si>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</si>
  <si>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</si>
  <si>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</si>
  <si>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</si>
  <si>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</si>
  <si>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</si>
  <si>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</si>
  <si>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</si>
  <si>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</si>
  <si>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</si>
  <si>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</si>
  <si>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</si>
  <si>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</si>
  <si>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</si>
  <si>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</si>
  <si>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</si>
  <si>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</si>
  <si>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</si>
  <si>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</si>
  <si>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</si>
  <si>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</si>
  <si>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</si>
  <si>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</si>
  <si>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</si>
  <si>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</si>
  <si>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</si>
  <si>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</si>
  <si>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</si>
  <si>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</si>
  <si>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DYNAMIC.ENR.OUTCOME.ADJACENT.NET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</si>
  <si>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</si>
  <si>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</si>
  <si>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</si>
  <si>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</si>
  <si>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</si>
  <si>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</si>
  <si>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</si>
  <si>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</si>
  <si>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</si>
  <si>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</si>
  <si>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</si>
  <si>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</si>
  <si>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</si>
  <si>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</si>
  <si>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2023-05-25 23:59:59</t>
  </si>
  <si>
    <t>ALL</t>
  </si>
  <si>
    <t>NO_JUSTIFICATION_REPORT_TILL_DATE_AUG</t>
  </si>
  <si>
    <t>2023-09-25 23:59:59</t>
  </si>
  <si>
    <t>NO_JUSTIFICATION_REPORT_TILL_DATE_DEC</t>
  </si>
  <si>
    <t>2024-01-25 23:59:59</t>
  </si>
  <si>
    <t>NO_JUSTIFICATION_REPORT_TILL_DATE_FEB</t>
  </si>
  <si>
    <t>2023-03-27 23:59:59</t>
  </si>
  <si>
    <t>NO_JUSTIFICATION_REPORT_TILL_DATE_JAN</t>
  </si>
  <si>
    <t>2023-02-27 23:59:59</t>
  </si>
  <si>
    <t>NO_JUSTIFICATION_REPORT_TILL_DATE_JUL</t>
  </si>
  <si>
    <t>2023-08-25 23:59:59</t>
  </si>
  <si>
    <t>NO_JUSTIFICATION_REPORT_TILL_DATE_JUN</t>
  </si>
  <si>
    <t>2023-07-25 23:59:59</t>
  </si>
  <si>
    <t>NO_JUSTIFICATION_REPORT_TILL_DATE_MAR</t>
  </si>
  <si>
    <t>2023-04-25 23:59:59</t>
  </si>
  <si>
    <t>NO_JUSTIFICATION_REPORT_TILL_DATE_MAY</t>
  </si>
  <si>
    <t>2023-06-26 23:59:59</t>
  </si>
  <si>
    <t>NO_JUSTIFICATION_REPORT_TILL_DATE_NOV</t>
  </si>
  <si>
    <t>2023-12-25 23:59:59</t>
  </si>
  <si>
    <t>NO_JUSTIFICATION_REPORT_TILL_DATE_OCT</t>
  </si>
  <si>
    <t>2023-11-27 23:59:59</t>
  </si>
  <si>
    <t>NO_JUSTIFICATION_REPORT_TILL_DATE_SEP</t>
  </si>
  <si>
    <t>2023-10-25 23:59:59</t>
  </si>
  <si>
    <t>NO_JUSTIFICATION_REPORT_TILL_DATE_TTL</t>
  </si>
  <si>
    <t>2024-02-12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</si>
  <si>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</si>
  <si>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</si>
  <si>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</si>
  <si>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</si>
  <si>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</si>
  <si>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</si>
  <si>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</si>
  <si>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</si>
  <si>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</si>
  <si>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</si>
  <si>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</si>
  <si>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</si>
  <si>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</si>
  <si>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</si>
  <si>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</si>
  <si>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</si>
  <si>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</si>
  <si>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</si>
  <si>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</si>
  <si>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</si>
  <si>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</si>
  <si>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</si>
  <si>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</si>
  <si>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</si>
  <si>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</si>
  <si>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</si>
  <si>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</si>
  <si>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</si>
  <si>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</si>
  <si>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</si>
  <si>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</si>
  <si>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</si>
  <si>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</si>
  <si>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</si>
  <si>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</si>
  <si>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</si>
  <si>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</si>
  <si>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</si>
  <si>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</si>
  <si>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</si>
  <si>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</si>
  <si>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</si>
  <si>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</si>
  <si>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</si>
  <si>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</si>
  <si>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</si>
  <si>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</si>
  <si>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</si>
  <si>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</si>
  <si>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</si>
  <si>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</si>
  <si>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</si>
  <si>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</si>
  <si>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</si>
  <si>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</si>
  <si>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</si>
  <si>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</si>
  <si>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</si>
  <si>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</si>
  <si>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</si>
  <si>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</si>
  <si>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</si>
  <si>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</si>
  <si>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</si>
  <si>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</si>
  <si>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</si>
  <si>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</si>
  <si>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</si>
  <si>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</si>
  <si>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</si>
  <si>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</si>
  <si>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</si>
  <si>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</si>
  <si>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"АтомЭнергоСбыт"</t>
  </si>
  <si>
    <t>7704228075</t>
  </si>
  <si>
    <t>772501001</t>
  </si>
  <si>
    <t>1027700050278</t>
  </si>
  <si>
    <t>/Электроэнергетика/Сбыт ЭЭ/Нерегулируемый сбыт</t>
  </si>
  <si>
    <t>Y</t>
  </si>
  <si>
    <t>АО "Атомэнергопромсбыт"</t>
  </si>
  <si>
    <t>7725828549</t>
  </si>
  <si>
    <t>775050001</t>
  </si>
  <si>
    <t>1147746520767</t>
  </si>
  <si>
    <t>N</t>
  </si>
  <si>
    <t>АО "Аэропорт Толмачево"</t>
  </si>
  <si>
    <t>5448100208</t>
  </si>
  <si>
    <t>544801001</t>
  </si>
  <si>
    <t>1025405625024</t>
  </si>
  <si>
    <t>/Электроэнергетика/Передача ЭЭ/РСО</t>
  </si>
  <si>
    <t>АО "Мосэнергосбыт"</t>
  </si>
  <si>
    <t>7736520080</t>
  </si>
  <si>
    <t>997650001</t>
  </si>
  <si>
    <t>1057746557329</t>
  </si>
  <si>
    <t>АО "НЗИВ"</t>
  </si>
  <si>
    <t>5446013327</t>
  </si>
  <si>
    <t>544601001</t>
  </si>
  <si>
    <t>1115483001567</t>
  </si>
  <si>
    <t>АО "Новосибирскэнергосбыт"</t>
  </si>
  <si>
    <t>5407025576</t>
  </si>
  <si>
    <t>1065407151127</t>
  </si>
  <si>
    <t>/Электроэнергетика/Сбыт ЭЭ/ГП</t>
  </si>
  <si>
    <t>АО "ОЭК"</t>
  </si>
  <si>
    <t>7810258843</t>
  </si>
  <si>
    <t>781301001</t>
  </si>
  <si>
    <t>1027804911441</t>
  </si>
  <si>
    <t>АО "Оборонэнергосбыт"</t>
  </si>
  <si>
    <t>7704731218</t>
  </si>
  <si>
    <t>773043001</t>
  </si>
  <si>
    <t>1097746448315</t>
  </si>
  <si>
    <t>АО "СИБЭКО"</t>
  </si>
  <si>
    <t>5405270340</t>
  </si>
  <si>
    <t>540601001</t>
  </si>
  <si>
    <t>1045401912401</t>
  </si>
  <si>
    <t>/Электроэнергетика/Производство ЭЭ/Комбинированная выработка</t>
  </si>
  <si>
    <t>АО "Система"</t>
  </si>
  <si>
    <t>4205173700</t>
  </si>
  <si>
    <t>420501001</t>
  </si>
  <si>
    <t>1094205003298</t>
  </si>
  <si>
    <t>АО "Электромагистраль"</t>
  </si>
  <si>
    <t>5407466122</t>
  </si>
  <si>
    <t>540701001</t>
  </si>
  <si>
    <t>1115476076715</t>
  </si>
  <si>
    <t>/Электроэнергетика/Передача ЭЭ/ФСК</t>
  </si>
  <si>
    <t>АО "Энергетик"</t>
  </si>
  <si>
    <t>5410092660</t>
  </si>
  <si>
    <t>541001001</t>
  </si>
  <si>
    <t>1225400005368</t>
  </si>
  <si>
    <t>АО «МОЭК Системы учета»</t>
  </si>
  <si>
    <t>7743628060</t>
  </si>
  <si>
    <t>774301001</t>
  </si>
  <si>
    <t>1077746153210</t>
  </si>
  <si>
    <t>АО «Электросигнал»</t>
  </si>
  <si>
    <t>5405116919</t>
  </si>
  <si>
    <t>540501001</t>
  </si>
  <si>
    <t>1025401907728</t>
  </si>
  <si>
    <t>Другие поставщики</t>
  </si>
  <si>
    <t>000000000000</t>
  </si>
  <si>
    <t>отсутствует</t>
  </si>
  <si>
    <t>/Электроэнергетика/Производство ЭЭ/Некомбинированная выработка</t>
  </si>
  <si>
    <t>ЗАО "Экран-Энергия"</t>
  </si>
  <si>
    <t>5402459280</t>
  </si>
  <si>
    <t>540201001</t>
  </si>
  <si>
    <t>1055402073693</t>
  </si>
  <si>
    <t>ЗАО «Система»</t>
  </si>
  <si>
    <t>424950001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</si>
  <si>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</si>
  <si>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Западно-Сибирская дирекция по энергообеспечению-Трансэнерго, филиала ОАО "РЖД"</t>
  </si>
  <si>
    <t>7708503727</t>
  </si>
  <si>
    <t>540745012</t>
  </si>
  <si>
    <t>1037739877295</t>
  </si>
  <si>
    <t>МКП "Коммунальные системы" МО Карасёвского сельсовета</t>
  </si>
  <si>
    <t>5413111801</t>
  </si>
  <si>
    <t>541301001</t>
  </si>
  <si>
    <t>1055461011154</t>
  </si>
  <si>
    <t>МУП "НЭСКО"</t>
  </si>
  <si>
    <t>5406018054</t>
  </si>
  <si>
    <t>540101001</t>
  </si>
  <si>
    <t>1025442449207</t>
  </si>
  <si>
    <t>МУП ЖКХ "Быстровское"</t>
  </si>
  <si>
    <t>5443001450</t>
  </si>
  <si>
    <t>544301001</t>
  </si>
  <si>
    <t>1065472012154</t>
  </si>
  <si>
    <t>МУП ЖКХ "Веселовское"</t>
  </si>
  <si>
    <t>5403065024</t>
  </si>
  <si>
    <t>540301001</t>
  </si>
  <si>
    <t>1215400036500</t>
  </si>
  <si>
    <t>МУЭП "Промтехэнерго"</t>
  </si>
  <si>
    <t>5433161180</t>
  </si>
  <si>
    <t>1055475043282</t>
  </si>
  <si>
    <t>ОАО "Оборонэнергосбыт", филиал "Сибирский"</t>
  </si>
  <si>
    <t>540745001</t>
  </si>
  <si>
    <t>ОАО "ТГК-11"</t>
  </si>
  <si>
    <t>5406323202</t>
  </si>
  <si>
    <t>1055406226237</t>
  </si>
  <si>
    <t>ООО "Благовещенка электросети"</t>
  </si>
  <si>
    <t>5408009055</t>
  </si>
  <si>
    <t>540801001</t>
  </si>
  <si>
    <t>1165476076941</t>
  </si>
  <si>
    <t>ООО "ГАРАНТ ПЛЮС"</t>
  </si>
  <si>
    <t>7709756784</t>
  </si>
  <si>
    <t>502401001</t>
  </si>
  <si>
    <t>1077759934284</t>
  </si>
  <si>
    <t>ООО "ГлавЭнергоСбыт"</t>
  </si>
  <si>
    <t>7725571452</t>
  </si>
  <si>
    <t>1067746647583</t>
  </si>
  <si>
    <t>ООО "ЕЭС-Гарант"</t>
  </si>
  <si>
    <t>5024173259</t>
  </si>
  <si>
    <t>561243001</t>
  </si>
  <si>
    <t>1175024009918</t>
  </si>
  <si>
    <t>ООО "Ижэнергосбыт"</t>
  </si>
  <si>
    <t>1834024515</t>
  </si>
  <si>
    <t>184001001</t>
  </si>
  <si>
    <t>1021801586762</t>
  </si>
  <si>
    <t>ООО "КВТ-СЕТЬ"</t>
  </si>
  <si>
    <t>5405039076</t>
  </si>
  <si>
    <t>1195476025360</t>
  </si>
  <si>
    <t>ООО "КЭС"</t>
  </si>
  <si>
    <t>2308138781</t>
  </si>
  <si>
    <t>230801001</t>
  </si>
  <si>
    <t>1072308013073</t>
  </si>
  <si>
    <t>ООО "М-ЭнергоСеть"</t>
  </si>
  <si>
    <t>5404052324</t>
  </si>
  <si>
    <t>540401001</t>
  </si>
  <si>
    <t>1175476012843</t>
  </si>
  <si>
    <t>ООО "МТС ЭНЕРГО"</t>
  </si>
  <si>
    <t>9709006506</t>
  </si>
  <si>
    <t>770901001</t>
  </si>
  <si>
    <t>1177746748376</t>
  </si>
  <si>
    <t>ООО "МагнитЭнерго"</t>
  </si>
  <si>
    <t>7715902899</t>
  </si>
  <si>
    <t>230750001</t>
  </si>
  <si>
    <t>1127746076710</t>
  </si>
  <si>
    <t>ООО "НГСК"</t>
  </si>
  <si>
    <t>5405990884</t>
  </si>
  <si>
    <t>1165476204420</t>
  </si>
  <si>
    <t>ООО "НРСК-Сибирь"</t>
  </si>
  <si>
    <t>5405975847</t>
  </si>
  <si>
    <t>1165476101911</t>
  </si>
  <si>
    <t>ООО "НСК Электросеть"</t>
  </si>
  <si>
    <t>5402046967</t>
  </si>
  <si>
    <t>1185476083627</t>
  </si>
  <si>
    <t>ООО "Параллели Групп"</t>
  </si>
  <si>
    <t>5405036572</t>
  </si>
  <si>
    <t>1195476013424</t>
  </si>
  <si>
    <t>ООО "Промышленная сетевая компания"</t>
  </si>
  <si>
    <t>5445256817</t>
  </si>
  <si>
    <t>544501001</t>
  </si>
  <si>
    <t>1085445002268</t>
  </si>
  <si>
    <t>ООО "РН-Энерго"</t>
  </si>
  <si>
    <t>7706525041</t>
  </si>
  <si>
    <t>1047796118182</t>
  </si>
  <si>
    <t>ООО "РТК Энергосбыт"</t>
  </si>
  <si>
    <t>9728002634</t>
  </si>
  <si>
    <t>772201001</t>
  </si>
  <si>
    <t>1207700157983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</si>
  <si>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</si>
  <si>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</si>
  <si>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</si>
  <si>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</si>
  <si>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</si>
  <si>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</si>
  <si>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</si>
  <si>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ООО "СИБЭЛС"</t>
  </si>
  <si>
    <t>7017299744</t>
  </si>
  <si>
    <t>1127017006907</t>
  </si>
  <si>
    <t>ООО "СибЭнергоТранс 54"</t>
  </si>
  <si>
    <t>5405962710</t>
  </si>
  <si>
    <t>1155476095279</t>
  </si>
  <si>
    <t>ООО "Сибирские Энергетические Сети"</t>
  </si>
  <si>
    <t>5401340910</t>
  </si>
  <si>
    <t>1105476071140</t>
  </si>
  <si>
    <t>ООО "ТСП-СИБ"</t>
  </si>
  <si>
    <t>5402039568</t>
  </si>
  <si>
    <t>1175476132083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</si>
  <si>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</si>
  <si>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</si>
  <si>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</si>
  <si>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</si>
  <si>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</si>
  <si>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</si>
  <si>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770501001</t>
  </si>
  <si>
    <t>1117746636193</t>
  </si>
  <si>
    <t>ООО "ЭНЕРГОСЕРВИС ЧКАЛОВЕЦ"</t>
  </si>
  <si>
    <t>5405077378</t>
  </si>
  <si>
    <t>1225400040051</t>
  </si>
  <si>
    <t>ООО "ЭНЕРГОТРАНЗИТ"</t>
  </si>
  <si>
    <t>5404079654</t>
  </si>
  <si>
    <t>1185476076213</t>
  </si>
  <si>
    <t>ООО "ЭСК "Горкунов"</t>
  </si>
  <si>
    <t>5433970181</t>
  </si>
  <si>
    <t>1195476027141</t>
  </si>
  <si>
    <t>ООО "ЭСК Потенциал"</t>
  </si>
  <si>
    <t>5406801882</t>
  </si>
  <si>
    <t>1195476078005</t>
  </si>
  <si>
    <t>ООО "ЭСО"</t>
  </si>
  <si>
    <t>5406982149</t>
  </si>
  <si>
    <t>1175476110985</t>
  </si>
  <si>
    <t>ООО "Энергоресурс"</t>
  </si>
  <si>
    <t>5443120024</t>
  </si>
  <si>
    <t>1025404669652</t>
  </si>
  <si>
    <t>ООО "Энергосети Сибири"</t>
  </si>
  <si>
    <t>5405436838</t>
  </si>
  <si>
    <t>1115476072470</t>
  </si>
  <si>
    <t>ООО «РТ-ЭТ»</t>
  </si>
  <si>
    <t>7729667652</t>
  </si>
  <si>
    <t>1107746905650</t>
  </si>
  <si>
    <t>ООО «Энергетическая компания «СТИ»</t>
  </si>
  <si>
    <t>7839041402</t>
  </si>
  <si>
    <t>783901001</t>
  </si>
  <si>
    <t>1157847267522</t>
  </si>
  <si>
    <t>ООО «Энерго Трансфер»</t>
  </si>
  <si>
    <t>5053031065</t>
  </si>
  <si>
    <t>505301001</t>
  </si>
  <si>
    <t>1115053006804</t>
  </si>
  <si>
    <t>ООО ИЦ "Сибирьэнергия"</t>
  </si>
  <si>
    <t>5402046893</t>
  </si>
  <si>
    <t>1185476082428</t>
  </si>
  <si>
    <t>ООО ПРФ "АльянсЭнерго"</t>
  </si>
  <si>
    <t>5404018490</t>
  </si>
  <si>
    <t>1155476094025</t>
  </si>
  <si>
    <t>ПАО "РусГидро"- филиал "Новосибирская ГЭС"</t>
  </si>
  <si>
    <t>2460066195</t>
  </si>
  <si>
    <t>540802001</t>
  </si>
  <si>
    <t>1042401810494</t>
  </si>
  <si>
    <t>ПАО "ФСК - Россети"</t>
  </si>
  <si>
    <t>4716016979</t>
  </si>
  <si>
    <t>773101001</t>
  </si>
  <si>
    <t>1024701893336</t>
  </si>
  <si>
    <t>997450001</t>
  </si>
  <si>
    <t>Свердловский филиал ООО "ЕЭС-Гарант"</t>
  </si>
  <si>
    <t>667043001</t>
  </si>
  <si>
    <t>ФГУП "УЭВ"</t>
  </si>
  <si>
    <t>5408183046</t>
  </si>
  <si>
    <t>1025403649677</t>
  </si>
  <si>
    <t>филиал "Забайкальский" АО "Оборонэнерго"</t>
  </si>
  <si>
    <t>7704726225</t>
  </si>
  <si>
    <t>753643001</t>
  </si>
  <si>
    <t>1097746264230</t>
  </si>
  <si>
    <t>МР</t>
  </si>
  <si>
    <t>МО</t>
  </si>
  <si>
    <t>Тип МО</t>
  </si>
  <si>
    <t>Имя диапазона</t>
  </si>
  <si>
    <t>Баганский муниципальный район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</si>
  <si>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</si>
  <si>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</si>
  <si>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</si>
  <si>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</si>
  <si>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</si>
  <si>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</si>
  <si>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Барабинский муниципальный район</t>
  </si>
  <si>
    <t>MO_LIST_2</t>
  </si>
  <si>
    <t>Баганское</t>
  </si>
  <si>
    <t>50603404</t>
  </si>
  <si>
    <t>Болотнинский муниципальный район</t>
  </si>
  <si>
    <t>MO_LIST_3</t>
  </si>
  <si>
    <t>Ивановское</t>
  </si>
  <si>
    <t>50603410</t>
  </si>
  <si>
    <t>Венгеровский муниципальный район</t>
  </si>
  <si>
    <t>MO_LIST_4</t>
  </si>
  <si>
    <t>Казанское</t>
  </si>
  <si>
    <t>50603413</t>
  </si>
  <si>
    <t>Город Бердск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</si>
  <si>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</si>
  <si>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</si>
  <si>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</si>
  <si>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</si>
  <si>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</si>
  <si>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</si>
  <si>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</si>
  <si>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Город Новосибирск</t>
  </si>
  <si>
    <t>MO_LIST_7</t>
  </si>
  <si>
    <t>Мироновское</t>
  </si>
  <si>
    <t>50603416</t>
  </si>
  <si>
    <t>Город Обь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</si>
  <si>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</si>
  <si>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</si>
  <si>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</si>
  <si>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</si>
  <si>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</si>
  <si>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</si>
  <si>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</si>
  <si>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Здвинский муниципальный район</t>
  </si>
  <si>
    <t>MO_LIST_10</t>
  </si>
  <si>
    <t>50604000</t>
  </si>
  <si>
    <t>Искитимский муниципальный район</t>
  </si>
  <si>
    <t>MO_LIST_11</t>
  </si>
  <si>
    <t>Город Барабинск</t>
  </si>
  <si>
    <t>50604101</t>
  </si>
  <si>
    <t>городское поселение, в состав которого входит город</t>
  </si>
  <si>
    <t>Карасукский муниципальный район</t>
  </si>
  <si>
    <t>MO_LIST_12</t>
  </si>
  <si>
    <t>Зюзинское</t>
  </si>
  <si>
    <t>50604402</t>
  </si>
  <si>
    <t>Каргатский муниципальный район</t>
  </si>
  <si>
    <t>MO_LIST_13</t>
  </si>
  <si>
    <t>Козловское</t>
  </si>
  <si>
    <t>50604404</t>
  </si>
  <si>
    <t>Колыванский муниципальный район</t>
  </si>
  <si>
    <t>MO_LIST_14</t>
  </si>
  <si>
    <t>Межозерное</t>
  </si>
  <si>
    <t>50604406</t>
  </si>
  <si>
    <t>Коченевский муниципальный район</t>
  </si>
  <si>
    <t>MO_LIST_15</t>
  </si>
  <si>
    <t>Новониколаевское</t>
  </si>
  <si>
    <t>50604407</t>
  </si>
  <si>
    <t>Кочковский муниципальный район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</si>
  <si>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</si>
  <si>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</si>
  <si>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</si>
  <si>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</si>
  <si>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</si>
  <si>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</si>
  <si>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</si>
  <si>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Куйбышевский муниципальный район</t>
  </si>
  <si>
    <t>MO_LIST_18</t>
  </si>
  <si>
    <t>Новоярковское</t>
  </si>
  <si>
    <t>50604416</t>
  </si>
  <si>
    <t>Купинский муниципальный район</t>
  </si>
  <si>
    <t>MO_LIST_19</t>
  </si>
  <si>
    <t>Таскаевское</t>
  </si>
  <si>
    <t>50604419</t>
  </si>
  <si>
    <t>Кыштовский муниципальный район</t>
  </si>
  <si>
    <t>MO_LIST_20</t>
  </si>
  <si>
    <t>Устьянцевское</t>
  </si>
  <si>
    <t>50604418</t>
  </si>
  <si>
    <t>Маслянинский муниципальный район</t>
  </si>
  <si>
    <t>MO_LIST_21</t>
  </si>
  <si>
    <t>Шубинское</t>
  </si>
  <si>
    <t>50604422</t>
  </si>
  <si>
    <t>Мошковский муниципальный район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</si>
  <si>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</si>
  <si>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</si>
  <si>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</si>
  <si>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</si>
  <si>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</si>
  <si>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</si>
  <si>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Ордынский муниципальный район</t>
  </si>
  <si>
    <t>MO_LIST_24</t>
  </si>
  <si>
    <t>Байкальское</t>
  </si>
  <si>
    <t>50606404</t>
  </si>
  <si>
    <t>Посёлок Кольцово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</si>
  <si>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</si>
  <si>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</si>
  <si>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</si>
  <si>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</si>
  <si>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</si>
  <si>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</si>
  <si>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Сузунский муниципальный район</t>
  </si>
  <si>
    <t>MO_LIST_27</t>
  </si>
  <si>
    <t>Боровское</t>
  </si>
  <si>
    <t>50606407</t>
  </si>
  <si>
    <t>Татарский муниципальный район</t>
  </si>
  <si>
    <t>MO_LIST_28</t>
  </si>
  <si>
    <t>Варламовское</t>
  </si>
  <si>
    <t>50606410</t>
  </si>
  <si>
    <t>Тогучинский муниципальный район</t>
  </si>
  <si>
    <t>MO_LIST_29</t>
  </si>
  <si>
    <t>Город Болотное</t>
  </si>
  <si>
    <t>50606101</t>
  </si>
  <si>
    <t>Убинский муниципальный район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</si>
  <si>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</si>
  <si>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</si>
  <si>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</si>
  <si>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</si>
  <si>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</si>
  <si>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</si>
  <si>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</si>
  <si>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Чановский муниципальный район</t>
  </si>
  <si>
    <t>MO_LIST_32</t>
  </si>
  <si>
    <t>Зудовское</t>
  </si>
  <si>
    <t>50606419</t>
  </si>
  <si>
    <t>Черепановский муниципальный район</t>
  </si>
  <si>
    <t>MO_LIST_33</t>
  </si>
  <si>
    <t>Карасевское</t>
  </si>
  <si>
    <t>50606422</t>
  </si>
  <si>
    <t>Чистоозерный муниципальный район</t>
  </si>
  <si>
    <t>MO_LIST_34</t>
  </si>
  <si>
    <t>Корниловское</t>
  </si>
  <si>
    <t>50606425</t>
  </si>
  <si>
    <t>Чулымский муниципальный район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</si>
  <si>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</si>
  <si>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</si>
  <si>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</si>
  <si>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</si>
  <si>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</si>
  <si>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</si>
  <si>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</si>
  <si>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</si>
  <si>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</si>
  <si>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</si>
  <si>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</si>
  <si>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</si>
  <si>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</si>
  <si>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</si>
  <si>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</si>
  <si>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</si>
  <si>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</si>
  <si>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</si>
  <si>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</si>
  <si>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</si>
  <si>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</si>
  <si>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</si>
  <si>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</si>
  <si>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</si>
  <si>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Павловское</t>
  </si>
  <si>
    <t>50608422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</si>
  <si>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</si>
  <si>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</si>
  <si>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</si>
  <si>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</si>
  <si>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</si>
  <si>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</si>
  <si>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</si>
  <si>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</si>
  <si>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</si>
  <si>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</si>
  <si>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</si>
  <si>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</si>
  <si>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</si>
  <si>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</si>
  <si>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</si>
  <si>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</si>
  <si>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</si>
  <si>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</si>
  <si>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</si>
  <si>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</si>
  <si>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50708000</t>
  </si>
  <si>
    <t>городской округ</t>
  </si>
  <si>
    <t>50712000</t>
  </si>
  <si>
    <t>50701000</t>
  </si>
  <si>
    <t>50717000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</si>
  <si>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</si>
  <si>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</si>
  <si>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</si>
  <si>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</si>
  <si>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</si>
  <si>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</si>
  <si>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</si>
  <si>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</si>
  <si>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</si>
  <si>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</si>
  <si>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</si>
  <si>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</si>
  <si>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</si>
  <si>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</si>
  <si>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</si>
  <si>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</si>
  <si>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</si>
  <si>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</si>
  <si>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</si>
  <si>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</si>
  <si>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</si>
  <si>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</si>
  <si>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</si>
  <si>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</si>
  <si>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</si>
  <si>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</si>
  <si>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</si>
  <si>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Алексеевское</t>
  </si>
  <si>
    <t>50613401</t>
  </si>
  <si>
    <t>Верх-Каргатское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</si>
  <si>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</si>
  <si>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</si>
  <si>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</si>
  <si>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</si>
  <si>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</si>
  <si>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</si>
  <si>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</si>
  <si>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</si>
  <si>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</si>
  <si>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</si>
  <si>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</si>
  <si>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</si>
  <si>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</si>
  <si>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</si>
  <si>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</si>
  <si>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</si>
  <si>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</si>
  <si>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</si>
  <si>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Рощинское</t>
  </si>
  <si>
    <t>50613422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</si>
  <si>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</si>
  <si>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</si>
  <si>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</si>
  <si>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</si>
  <si>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</si>
  <si>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</si>
  <si>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</si>
  <si>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</si>
  <si>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</si>
  <si>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</si>
  <si>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</si>
  <si>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</si>
  <si>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</si>
  <si>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</si>
  <si>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</si>
  <si>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</si>
  <si>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</si>
  <si>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</si>
  <si>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</si>
  <si>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</si>
  <si>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</si>
  <si>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</si>
  <si>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</si>
  <si>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</si>
  <si>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</si>
  <si>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</si>
  <si>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</si>
  <si>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Поселок Линево</t>
  </si>
  <si>
    <t>50615152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</si>
  <si>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</si>
  <si>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</si>
  <si>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</si>
  <si>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</si>
  <si>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</si>
  <si>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</si>
  <si>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</si>
  <si>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</si>
  <si>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</si>
  <si>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</si>
  <si>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</si>
  <si>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</si>
  <si>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</si>
  <si>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</si>
  <si>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</si>
  <si>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</si>
  <si>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</si>
  <si>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</si>
  <si>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</si>
  <si>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</si>
  <si>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</si>
  <si>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</si>
  <si>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</si>
  <si>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Город Карасук</t>
  </si>
  <si>
    <t>50617101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</si>
  <si>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</si>
  <si>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</si>
  <si>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</si>
  <si>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</si>
  <si>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</si>
  <si>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</si>
  <si>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</si>
  <si>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Михайловское</t>
  </si>
  <si>
    <t>50617413</t>
  </si>
  <si>
    <t>Октябрьское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</si>
  <si>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</si>
  <si>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</si>
  <si>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</si>
  <si>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</si>
  <si>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</si>
  <si>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</si>
  <si>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</si>
  <si>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</si>
  <si>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</si>
  <si>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Алабугинское</t>
  </si>
  <si>
    <t>50619402</t>
  </si>
  <si>
    <t>Беркутовское</t>
  </si>
  <si>
    <t>50619404</t>
  </si>
  <si>
    <t>50619407</t>
  </si>
  <si>
    <t>Город Каргат</t>
  </si>
  <si>
    <t>50619101</t>
  </si>
  <si>
    <t>Карганское</t>
  </si>
  <si>
    <t>50619410</t>
  </si>
  <si>
    <t>50619000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</si>
  <si>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</si>
  <si>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</si>
  <si>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</si>
  <si>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</si>
  <si>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</si>
  <si>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</si>
  <si>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</si>
  <si>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</si>
  <si>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</si>
  <si>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</si>
  <si>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</si>
  <si>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</si>
  <si>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Вьюнское</t>
  </si>
  <si>
    <t>50621402</t>
  </si>
  <si>
    <t>Калининское</t>
  </si>
  <si>
    <t>50621404</t>
  </si>
  <si>
    <t>Кандауровское</t>
  </si>
  <si>
    <t>50621407</t>
  </si>
  <si>
    <t>50621000</t>
  </si>
  <si>
    <t>Королевское</t>
  </si>
  <si>
    <t>50621410</t>
  </si>
  <si>
    <t>Новотроицкое</t>
  </si>
  <si>
    <t>50621413</t>
  </si>
  <si>
    <t>Новотырышкинское</t>
  </si>
  <si>
    <t>50621416</t>
  </si>
  <si>
    <t>Пихтовское</t>
  </si>
  <si>
    <t>50621419</t>
  </si>
  <si>
    <t>Пономаревское</t>
  </si>
  <si>
    <t>50621422</t>
  </si>
  <si>
    <t>Поселок Колывань</t>
  </si>
  <si>
    <t>50621151</t>
  </si>
  <si>
    <t>Сидоровское</t>
  </si>
  <si>
    <t>50621425</t>
  </si>
  <si>
    <t>Скалинское</t>
  </si>
  <si>
    <t>50621428</t>
  </si>
  <si>
    <t>Соколовское</t>
  </si>
  <si>
    <t>50621431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</si>
  <si>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</si>
  <si>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</si>
  <si>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</si>
  <si>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</si>
  <si>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</si>
  <si>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</si>
  <si>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</si>
  <si>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</si>
  <si>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</si>
  <si>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</si>
  <si>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</si>
  <si>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</si>
  <si>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</si>
  <si>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</si>
  <si>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</si>
  <si>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</si>
  <si>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</si>
  <si>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Коченево</t>
  </si>
  <si>
    <t>50623151</t>
  </si>
  <si>
    <t>Поселок Чик</t>
  </si>
  <si>
    <t>50623154</t>
  </si>
  <si>
    <t>Прокудское</t>
  </si>
  <si>
    <t>50623422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</si>
  <si>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</si>
  <si>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</si>
  <si>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</si>
  <si>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</si>
  <si>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</si>
  <si>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</si>
  <si>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</si>
  <si>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</si>
  <si>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</si>
  <si>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</si>
  <si>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</si>
  <si>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</si>
  <si>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</si>
  <si>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</si>
  <si>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</si>
  <si>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</si>
  <si>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</si>
  <si>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</si>
  <si>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</si>
  <si>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</si>
  <si>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</si>
  <si>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</si>
  <si>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</si>
  <si>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</si>
  <si>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</si>
  <si>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</si>
  <si>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</si>
  <si>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Черновское</t>
  </si>
  <si>
    <t>50625419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</si>
  <si>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</si>
  <si>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</si>
  <si>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</si>
  <si>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</si>
  <si>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</si>
  <si>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</si>
  <si>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</si>
  <si>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</si>
  <si>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</si>
  <si>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</si>
  <si>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</si>
  <si>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</si>
  <si>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</si>
  <si>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</si>
  <si>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</si>
  <si>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</si>
  <si>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</si>
  <si>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</si>
  <si>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</si>
  <si>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</si>
  <si>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</si>
  <si>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</si>
  <si>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</si>
  <si>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</si>
  <si>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</si>
  <si>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</si>
  <si>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</si>
  <si>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</si>
  <si>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</si>
  <si>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</si>
  <si>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</si>
  <si>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</si>
  <si>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</si>
  <si>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</si>
  <si>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</si>
  <si>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</si>
  <si>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</si>
  <si>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</si>
  <si>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Абрамовское</t>
  </si>
  <si>
    <t>50630402</t>
  </si>
  <si>
    <t>Балманское</t>
  </si>
  <si>
    <t>50630404</t>
  </si>
  <si>
    <t>Булатовское</t>
  </si>
  <si>
    <t>50630407</t>
  </si>
  <si>
    <t>Верх-Ичинское</t>
  </si>
  <si>
    <t>50630410</t>
  </si>
  <si>
    <t>Веснянское</t>
  </si>
  <si>
    <t>50630411</t>
  </si>
  <si>
    <t>Гжатское</t>
  </si>
  <si>
    <t>50630413</t>
  </si>
  <si>
    <t>Горбуновское</t>
  </si>
  <si>
    <t>50630416</t>
  </si>
  <si>
    <t>Город Куйбышев</t>
  </si>
  <si>
    <t>50630101</t>
  </si>
  <si>
    <t>Зоновское</t>
  </si>
  <si>
    <t>50630419</t>
  </si>
  <si>
    <t>Камское</t>
  </si>
  <si>
    <t>50630422</t>
  </si>
  <si>
    <t>50630000</t>
  </si>
  <si>
    <t>Куйбышевское</t>
  </si>
  <si>
    <t>50630425</t>
  </si>
  <si>
    <t>50630428</t>
  </si>
  <si>
    <t>Новоичинское</t>
  </si>
  <si>
    <t>50630431</t>
  </si>
  <si>
    <t>50630434</t>
  </si>
  <si>
    <t>Осиновское</t>
  </si>
  <si>
    <t>50630437</t>
  </si>
  <si>
    <t>Отрадненское</t>
  </si>
  <si>
    <t>50630440</t>
  </si>
  <si>
    <t>Сергинское</t>
  </si>
  <si>
    <t>50630443</t>
  </si>
  <si>
    <t>Чумаковское</t>
  </si>
  <si>
    <t>50630446</t>
  </si>
  <si>
    <t>Благовещенское</t>
  </si>
  <si>
    <t>50632401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</si>
  <si>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</si>
  <si>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</si>
  <si>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</si>
  <si>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</si>
  <si>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</si>
  <si>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</si>
  <si>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</si>
  <si>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</si>
  <si>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</si>
  <si>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</si>
  <si>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</si>
  <si>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</si>
  <si>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</si>
  <si>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</si>
  <si>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</si>
  <si>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</si>
  <si>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</si>
  <si>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</si>
  <si>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</si>
  <si>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</si>
  <si>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</si>
  <si>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</si>
  <si>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</si>
  <si>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</si>
  <si>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</si>
  <si>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</si>
  <si>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</si>
  <si>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</si>
  <si>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</si>
  <si>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</si>
  <si>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</si>
  <si>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</si>
  <si>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</si>
  <si>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</si>
  <si>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</si>
  <si>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</si>
  <si>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</si>
  <si>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</si>
  <si>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</si>
  <si>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</si>
  <si>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Ереминское</t>
  </si>
  <si>
    <t>50634416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</si>
  <si>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</si>
  <si>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</si>
  <si>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</si>
  <si>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</si>
  <si>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</si>
  <si>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</si>
  <si>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</si>
  <si>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</si>
  <si>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50634000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</si>
  <si>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</si>
  <si>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</si>
  <si>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</si>
  <si>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</si>
  <si>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</si>
  <si>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</si>
  <si>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</si>
  <si>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</si>
  <si>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</si>
  <si>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</si>
  <si>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</si>
  <si>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</si>
  <si>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</si>
  <si>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Бажинское</t>
  </si>
  <si>
    <t>50636404</t>
  </si>
  <si>
    <t>Берёзовское</t>
  </si>
  <si>
    <t>50636407</t>
  </si>
  <si>
    <t>Большеизыракское</t>
  </si>
  <si>
    <t>50636410</t>
  </si>
  <si>
    <t>Борковское</t>
  </si>
  <si>
    <t>50636413</t>
  </si>
  <si>
    <t>Дубровское</t>
  </si>
  <si>
    <t>50636416</t>
  </si>
  <si>
    <t>Егорьевское</t>
  </si>
  <si>
    <t>50636419</t>
  </si>
  <si>
    <t>Елбанское</t>
  </si>
  <si>
    <t>50636422</t>
  </si>
  <si>
    <t>Малотомское</t>
  </si>
  <si>
    <t>50636402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</si>
  <si>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</si>
  <si>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</si>
  <si>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</si>
  <si>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</si>
  <si>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</si>
  <si>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</si>
  <si>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</si>
  <si>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Поселок Маслянино</t>
  </si>
  <si>
    <t>50636151</t>
  </si>
  <si>
    <t>Балтинское</t>
  </si>
  <si>
    <t>50638402</t>
  </si>
  <si>
    <t>Барлакское</t>
  </si>
  <si>
    <t>50638404</t>
  </si>
  <si>
    <t>Дубровинское</t>
  </si>
  <si>
    <t>50638407</t>
  </si>
  <si>
    <t>Кайлинское</t>
  </si>
  <si>
    <t>50638410</t>
  </si>
  <si>
    <t>50638000</t>
  </si>
  <si>
    <t>Новомошковское</t>
  </si>
  <si>
    <t>50638416</t>
  </si>
  <si>
    <t>Поселок Мошково</t>
  </si>
  <si>
    <t>50638151</t>
  </si>
  <si>
    <t>Поселок Станционно-Ояшинский</t>
  </si>
  <si>
    <t>50638154</t>
  </si>
  <si>
    <t>Сарапульское</t>
  </si>
  <si>
    <t>50638413</t>
  </si>
  <si>
    <t>Сокурское</t>
  </si>
  <si>
    <t>50638419</t>
  </si>
  <si>
    <t>Ташаринское</t>
  </si>
  <si>
    <t>50638422</t>
  </si>
  <si>
    <t>Широкоярское</t>
  </si>
  <si>
    <t>50638425</t>
  </si>
  <si>
    <t>Барышевское</t>
  </si>
  <si>
    <t>50640402</t>
  </si>
  <si>
    <t>50640404</t>
  </si>
  <si>
    <t>50640407</t>
  </si>
  <si>
    <t>Верх-Тулинское</t>
  </si>
  <si>
    <t>50640410</t>
  </si>
  <si>
    <t>Каменское</t>
  </si>
  <si>
    <t>50640416</t>
  </si>
  <si>
    <t>Криводановское</t>
  </si>
  <si>
    <t>50640419</t>
  </si>
  <si>
    <t>Кубовинское</t>
  </si>
  <si>
    <t>50640422</t>
  </si>
  <si>
    <t>Кудряшовское</t>
  </si>
  <si>
    <t>50640425</t>
  </si>
  <si>
    <t>50640428</t>
  </si>
  <si>
    <t>Морское</t>
  </si>
  <si>
    <t>50640429</t>
  </si>
  <si>
    <t>Мочищенское</t>
  </si>
  <si>
    <t>50640431</t>
  </si>
  <si>
    <t>Новолуговское</t>
  </si>
  <si>
    <t>50640434</t>
  </si>
  <si>
    <t>50640000</t>
  </si>
  <si>
    <t>Плотниковское</t>
  </si>
  <si>
    <t>50640437</t>
  </si>
  <si>
    <t>Раздольненское</t>
  </si>
  <si>
    <t>50640438</t>
  </si>
  <si>
    <t>Станционное</t>
  </si>
  <si>
    <t>50640440</t>
  </si>
  <si>
    <t>50640446</t>
  </si>
  <si>
    <t>рабочий поселок Краснообск</t>
  </si>
  <si>
    <t>50640154</t>
  </si>
  <si>
    <t>50642403</t>
  </si>
  <si>
    <t>Вагайцевское</t>
  </si>
  <si>
    <t>50642401</t>
  </si>
  <si>
    <t>Верх-Алеусское</t>
  </si>
  <si>
    <t>50642402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</si>
  <si>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</si>
  <si>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</si>
  <si>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</si>
  <si>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</si>
  <si>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</si>
  <si>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</si>
  <si>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</si>
  <si>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</si>
  <si>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</si>
  <si>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</si>
  <si>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</si>
  <si>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</si>
  <si>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Новопичуговское</t>
  </si>
  <si>
    <t>50642418</t>
  </si>
  <si>
    <t>Новошарапское</t>
  </si>
  <si>
    <t>50642420</t>
  </si>
  <si>
    <t>50642000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</si>
  <si>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</si>
  <si>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</si>
  <si>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</si>
  <si>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</si>
  <si>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</si>
  <si>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</si>
  <si>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</si>
  <si>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</si>
  <si>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</si>
  <si>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</si>
  <si>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</si>
  <si>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</si>
  <si>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</si>
  <si>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</si>
  <si>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</si>
  <si>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</si>
  <si>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</si>
  <si>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</si>
  <si>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</si>
  <si>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</si>
  <si>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50740000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</si>
  <si>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</si>
  <si>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</si>
  <si>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</si>
  <si>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</si>
  <si>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</si>
  <si>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</si>
  <si>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</si>
  <si>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</si>
  <si>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</si>
  <si>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</si>
  <si>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</si>
  <si>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</si>
  <si>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</si>
  <si>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</si>
  <si>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</si>
  <si>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</si>
  <si>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</si>
  <si>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</si>
  <si>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</si>
  <si>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</si>
  <si>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</si>
  <si>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</si>
  <si>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</si>
  <si>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</si>
  <si>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</si>
  <si>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</si>
  <si>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</si>
  <si>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</si>
  <si>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</si>
  <si>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</si>
  <si>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</si>
  <si>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</si>
  <si>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</si>
  <si>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</si>
  <si>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</si>
  <si>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</si>
  <si>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</si>
  <si>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</si>
  <si>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</si>
  <si>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</si>
  <si>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</si>
  <si>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</si>
  <si>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Меретское</t>
  </si>
  <si>
    <t>50648430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</si>
  <si>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</si>
  <si>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</si>
  <si>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</si>
  <si>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</si>
  <si>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</si>
  <si>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</si>
  <si>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</si>
  <si>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</si>
  <si>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</si>
  <si>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</si>
  <si>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</si>
  <si>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Город Татарск</t>
  </si>
  <si>
    <t>50650101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</si>
  <si>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</si>
  <si>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</si>
  <si>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</si>
  <si>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</si>
  <si>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</si>
  <si>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</si>
  <si>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</si>
  <si>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</si>
  <si>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</si>
  <si>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</si>
  <si>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50650413</t>
  </si>
  <si>
    <t>Константиновское</t>
  </si>
  <si>
    <t>50650416</t>
  </si>
  <si>
    <t>Кочневское</t>
  </si>
  <si>
    <t>50650419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</si>
  <si>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</si>
  <si>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</si>
  <si>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</si>
  <si>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</si>
  <si>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</si>
  <si>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</si>
  <si>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</si>
  <si>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</si>
  <si>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</si>
  <si>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50650428</t>
  </si>
  <si>
    <t>Новопервомайское</t>
  </si>
  <si>
    <t>50650430</t>
  </si>
  <si>
    <t>Новопокровское</t>
  </si>
  <si>
    <t>50650431</t>
  </si>
  <si>
    <t>50650433</t>
  </si>
  <si>
    <t>50650435</t>
  </si>
  <si>
    <t>Северотатарское</t>
  </si>
  <si>
    <t>50650437</t>
  </si>
  <si>
    <t>50650000</t>
  </si>
  <si>
    <t>Увальское</t>
  </si>
  <si>
    <t>50650440</t>
  </si>
  <si>
    <t>Ускюльское</t>
  </si>
  <si>
    <t>50650443</t>
  </si>
  <si>
    <t>Борцовское</t>
  </si>
  <si>
    <t>50652402</t>
  </si>
  <si>
    <t>Буготакское</t>
  </si>
  <si>
    <t>50652404</t>
  </si>
  <si>
    <t>Вассинское</t>
  </si>
  <si>
    <t>50652407</t>
  </si>
  <si>
    <t>Город Тогучин</t>
  </si>
  <si>
    <t>50652101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</si>
  <si>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</si>
  <si>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</si>
  <si>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</si>
  <si>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</si>
  <si>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</si>
  <si>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</si>
  <si>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</si>
  <si>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</si>
  <si>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</si>
  <si>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</si>
  <si>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</si>
  <si>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</si>
  <si>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</si>
  <si>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</si>
  <si>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</si>
  <si>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</si>
  <si>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</si>
  <si>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</si>
  <si>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</si>
  <si>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</si>
  <si>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</si>
  <si>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</si>
  <si>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Поселок Горный</t>
  </si>
  <si>
    <t>50652153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</si>
  <si>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</si>
  <si>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</si>
  <si>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</si>
  <si>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</si>
  <si>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</si>
  <si>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</si>
  <si>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50652000</t>
  </si>
  <si>
    <t>Усть-Каменское</t>
  </si>
  <si>
    <t>50652446</t>
  </si>
  <si>
    <t>Чемское</t>
  </si>
  <si>
    <t>50652449</t>
  </si>
  <si>
    <t>Шахтинское</t>
  </si>
  <si>
    <t>50652452</t>
  </si>
  <si>
    <t>Борисоглебское</t>
  </si>
  <si>
    <t>50654401</t>
  </si>
  <si>
    <t>Владимировское</t>
  </si>
  <si>
    <t>50654402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</si>
  <si>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</si>
  <si>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</si>
  <si>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</si>
  <si>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</si>
  <si>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</si>
  <si>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</si>
  <si>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Колмаковское</t>
  </si>
  <si>
    <t>50654413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</si>
  <si>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</si>
  <si>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</si>
  <si>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</si>
  <si>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</si>
  <si>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</si>
  <si>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</si>
  <si>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Невское</t>
  </si>
  <si>
    <t>50654425</t>
  </si>
  <si>
    <t>Новодубровское</t>
  </si>
  <si>
    <t>50654428</t>
  </si>
  <si>
    <t>50654431</t>
  </si>
  <si>
    <t>Пешковское</t>
  </si>
  <si>
    <t>50654437</t>
  </si>
  <si>
    <t>Раисинское</t>
  </si>
  <si>
    <t>50654434</t>
  </si>
  <si>
    <t>50654000</t>
  </si>
  <si>
    <t>Убинское</t>
  </si>
  <si>
    <t>50654440</t>
  </si>
  <si>
    <t>Черномысинское</t>
  </si>
  <si>
    <t>50654443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</si>
  <si>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</si>
  <si>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</si>
  <si>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</si>
  <si>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</si>
  <si>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</si>
  <si>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</si>
  <si>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</si>
  <si>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</si>
  <si>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</si>
  <si>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</si>
  <si>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</si>
  <si>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</si>
  <si>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</si>
  <si>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</si>
  <si>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</si>
  <si>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</si>
  <si>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</si>
  <si>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</si>
  <si>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</si>
  <si>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</si>
  <si>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</si>
  <si>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</si>
  <si>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</si>
  <si>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</si>
  <si>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</si>
  <si>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Блюдчанское</t>
  </si>
  <si>
    <t>50656402</t>
  </si>
  <si>
    <t>Землянозаимское</t>
  </si>
  <si>
    <t>50656404</t>
  </si>
  <si>
    <t>Красносельское</t>
  </si>
  <si>
    <t>50656407</t>
  </si>
  <si>
    <t>Матвеевское</t>
  </si>
  <si>
    <t>50656410</t>
  </si>
  <si>
    <t>Новопреображенское</t>
  </si>
  <si>
    <t>50656412</t>
  </si>
  <si>
    <t>Озеро-Карачинское</t>
  </si>
  <si>
    <t>50656413</t>
  </si>
  <si>
    <t>Отреченское</t>
  </si>
  <si>
    <t>50656416</t>
  </si>
  <si>
    <t>Погорельское</t>
  </si>
  <si>
    <t>50656419</t>
  </si>
  <si>
    <t>Покровское</t>
  </si>
  <si>
    <t>50656422</t>
  </si>
  <si>
    <t>Поселок Чаны</t>
  </si>
  <si>
    <t>50656151</t>
  </si>
  <si>
    <t>Старокарачинское</t>
  </si>
  <si>
    <t>50656428</t>
  </si>
  <si>
    <t>Тагановское</t>
  </si>
  <si>
    <t>50656431</t>
  </si>
  <si>
    <t>Тебисское</t>
  </si>
  <si>
    <t>50656425</t>
  </si>
  <si>
    <t>50656000</t>
  </si>
  <si>
    <t>Щегловское</t>
  </si>
  <si>
    <t>50656434</t>
  </si>
  <si>
    <t>Безменовское</t>
  </si>
  <si>
    <t>50657402</t>
  </si>
  <si>
    <t>Бочкаревское</t>
  </si>
  <si>
    <t>50657404</t>
  </si>
  <si>
    <t>Верх-Мильтюшинское</t>
  </si>
  <si>
    <t>50657407</t>
  </si>
  <si>
    <t>Город Черепаново</t>
  </si>
  <si>
    <t>50657101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</si>
  <si>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</si>
  <si>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</si>
  <si>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</si>
  <si>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</si>
  <si>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</si>
  <si>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</si>
  <si>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</si>
  <si>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</si>
  <si>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</si>
  <si>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</si>
  <si>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</si>
  <si>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</si>
  <si>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</si>
  <si>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</si>
  <si>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</si>
  <si>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</si>
  <si>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</si>
  <si>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</si>
  <si>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</si>
  <si>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</si>
  <si>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</si>
  <si>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</si>
  <si>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</si>
  <si>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</si>
  <si>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</si>
  <si>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</si>
  <si>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</si>
  <si>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Ишимское</t>
  </si>
  <si>
    <t>50658408</t>
  </si>
  <si>
    <t>Новокрасненское</t>
  </si>
  <si>
    <t>50658410</t>
  </si>
  <si>
    <t>Новокулындинское</t>
  </si>
  <si>
    <t>50658411</t>
  </si>
  <si>
    <t>Новопесчанское</t>
  </si>
  <si>
    <t>50658413</t>
  </si>
  <si>
    <t>Ольгинское</t>
  </si>
  <si>
    <t>50658416</t>
  </si>
  <si>
    <t>50658419</t>
  </si>
  <si>
    <t>Польяновское</t>
  </si>
  <si>
    <t>50658422</t>
  </si>
  <si>
    <t>Поселок Чистоозерное</t>
  </si>
  <si>
    <t>50658151</t>
  </si>
  <si>
    <t>Прибрежное</t>
  </si>
  <si>
    <t>50658423</t>
  </si>
  <si>
    <t>Романовское</t>
  </si>
  <si>
    <t>50658425</t>
  </si>
  <si>
    <t>Табулгинское</t>
  </si>
  <si>
    <t>50658428</t>
  </si>
  <si>
    <t>50658431</t>
  </si>
  <si>
    <t>50658000</t>
  </si>
  <si>
    <t>Шипицинское</t>
  </si>
  <si>
    <t>50658434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</si>
  <si>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</si>
  <si>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</si>
  <si>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</si>
  <si>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</si>
  <si>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</si>
  <si>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</si>
  <si>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Город Чулым</t>
  </si>
  <si>
    <t>50659101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</si>
  <si>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</si>
  <si>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</si>
  <si>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</si>
  <si>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</si>
  <si>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</si>
  <si>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</si>
  <si>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</si>
  <si>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</si>
  <si>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Куликовское</t>
  </si>
  <si>
    <t>50659422</t>
  </si>
  <si>
    <t>50659424</t>
  </si>
  <si>
    <t>50659425</t>
  </si>
  <si>
    <t>Серебрянское</t>
  </si>
  <si>
    <t>50659428</t>
  </si>
  <si>
    <t>Ужанихинское</t>
  </si>
  <si>
    <t>50659431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</si>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</sst>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.000"/>
    <numFmt numFmtId="167" formatCode="dd\.mm\.yyyy"/>
  </numFmts>
  <fonts count="31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1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CC0000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09"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6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1" applyNumberFormat="1" applyFont="1" applyBorder="1" applyAlignment="1">
      <alignment horizontal="center" vertical="center" wrapText="1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9" fillId="11" borderId="0" xfId="0" applyNumberFormat="1" applyFont="1" applyFill="1" applyAlignment="1">
      <alignment horizontal="right" vertical="center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12" borderId="7" xfId="1" applyNumberFormat="1" applyFont="1" applyFill="1" applyBorder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166" fontId="19" fillId="0" borderId="13" xfId="0" applyNumberFormat="1" applyFont="1" applyBorder="1" applyAlignment="1">
      <alignment horizontal="right" vertical="center"/>
    </xf>
    <xf numFmtId="0" fontId="19" fillId="0" borderId="14" xfId="1" applyNumberFormat="1" applyFont="1" applyBorder="1" applyAlignment="1">
      <alignment horizontal="left" vertical="center" wrapText="1" indent="1"/>
    </xf>
    <xf numFmtId="49" fontId="19" fillId="0" borderId="13" xfId="1" applyNumberFormat="1" applyFont="1" applyBorder="1" applyAlignment="1">
      <alignment horizontal="center" vertical="center" wrapText="1"/>
    </xf>
    <xf numFmtId="166" fontId="19" fillId="0" borderId="15" xfId="0" applyNumberFormat="1" applyFont="1" applyBorder="1" applyAlignment="1">
      <alignment horizontal="right" vertical="center"/>
    </xf>
    <xf numFmtId="0" fontId="15" fillId="7" borderId="1" xfId="0" applyNumberFormat="1" applyFont="1" applyFill="1" applyBorder="1" applyAlignment="1">
      <alignment horizontal="left" vertical="center" indent="1"/>
    </xf>
    <xf numFmtId="0" fontId="26" fillId="0" borderId="14" xfId="1" applyNumberFormat="1" applyFont="1" applyBorder="1" applyAlignment="1">
      <alignment horizontal="left" vertical="center" wrapText="1" indent="1"/>
    </xf>
    <xf numFmtId="0" fontId="19" fillId="8" borderId="7" xfId="0" applyNumberFormat="1" applyFont="1" applyFill="1" applyBorder="1" applyAlignment="1">
      <alignment vertical="center" wrapText="1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0" borderId="7" xfId="1" applyNumberFormat="1" applyFont="1" applyBorder="1" applyAlignment="1">
      <alignment horizontal="left" vertical="center" wrapText="1" indent="3"/>
    </xf>
    <xf numFmtId="0" fontId="19" fillId="0" borderId="7" xfId="1" applyNumberFormat="1" applyFont="1" applyBorder="1" applyAlignment="1">
      <alignment horizontal="left" vertical="center" wrapText="1" indent="4"/>
    </xf>
    <xf numFmtId="166" fontId="19" fillId="13" borderId="7" xfId="0" applyNumberFormat="1" applyFont="1" applyFill="1" applyBorder="1" applyAlignment="1">
      <alignment horizontal="right" vertical="center"/>
    </xf>
    <xf numFmtId="0" fontId="19" fillId="13" borderId="7" xfId="0" applyNumberFormat="1" applyFont="1" applyFill="1" applyBorder="1"/>
    <xf numFmtId="49" fontId="19" fillId="0" borderId="7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center" vertical="top" wrapText="1"/>
    </xf>
    <xf numFmtId="49" fontId="19" fillId="0" borderId="7" xfId="1" applyNumberFormat="1" applyFont="1" applyBorder="1" applyAlignment="1">
      <alignment horizontal="center" vertical="center" wrapText="1"/>
    </xf>
    <xf numFmtId="49" fontId="19" fillId="4" borderId="7" xfId="0" applyNumberFormat="1" applyFont="1" applyFill="1" applyBorder="1" applyAlignment="1">
      <alignment horizontal="center" vertical="center"/>
    </xf>
    <xf numFmtId="49" fontId="19" fillId="0" borderId="7" xfId="1" applyNumberFormat="1" applyFont="1" applyBorder="1" applyAlignment="1">
      <alignment horizontal="center" vertical="center" wrapText="1"/>
    </xf>
    <xf numFmtId="0" fontId="19" fillId="4" borderId="7" xfId="1" applyNumberFormat="1" applyFont="1" applyFill="1" applyBorder="1" applyAlignment="1">
      <alignment horizontal="left" vertical="center" wrapText="1" indent="2"/>
    </xf>
    <xf numFmtId="0" fontId="19" fillId="14" borderId="13" xfId="0" applyNumberFormat="1" applyFont="1" applyFill="1" applyBorder="1" applyAlignment="1">
      <alignment horizontal="center" vertical="center" wrapText="1"/>
    </xf>
    <xf numFmtId="0" fontId="19" fillId="14" borderId="15" xfId="0" applyNumberFormat="1" applyFont="1" applyFill="1" applyBorder="1" applyAlignment="1">
      <alignment horizontal="center" vertical="center" wrapText="1"/>
    </xf>
    <xf numFmtId="0" fontId="19" fillId="14" borderId="13" xfId="0" applyNumberFormat="1" applyFont="1" applyFill="1" applyBorder="1" applyAlignment="1">
      <alignment vertical="center" wrapText="1"/>
    </xf>
    <xf numFmtId="0" fontId="15" fillId="8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15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29" fillId="0" borderId="0" xfId="0" applyNumberFormat="1" applyFont="1" applyAlignment="1">
      <alignment horizontal="center" vertical="center" wrapText="1"/>
    </xf>
    <xf numFmtId="0" fontId="30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7" xfId="0" applyNumberFormat="1" applyFont="1" applyBorder="1" applyAlignment="1">
      <alignment horizontal="left" vertical="center" wrapText="1" indent="1"/>
    </xf>
    <xf numFmtId="0" fontId="19" fillId="0" borderId="0" xfId="0" applyNumberFormat="1" applyFont="1"/>
    <xf numFmtId="49" fontId="27" fillId="0" borderId="0" xfId="0" applyNumberFormat="1" applyFont="1" applyAlignment="1">
      <alignment horizontal="center" vertical="top" wrapText="1"/>
    </xf>
    <xf numFmtId="0" fontId="19" fillId="12" borderId="7" xfId="1" applyNumberFormat="1" applyFont="1" applyFill="1" applyBorder="1" applyAlignment="1">
      <alignment horizontal="left" vertical="center" wrapText="1" indent="1"/>
    </xf>
    <xf numFmtId="0" fontId="19" fillId="4" borderId="7" xfId="1" applyNumberFormat="1" applyFont="1" applyFill="1" applyBorder="1" applyAlignment="1">
      <alignment horizontal="left" vertical="center" wrapText="1" indent="2"/>
    </xf>
    <xf numFmtId="49" fontId="19" fillId="0" borderId="7" xfId="1" applyNumberFormat="1" applyFont="1" applyBorder="1" applyAlignment="1">
      <alignment horizontal="center" vertical="center" wrapText="1"/>
    </xf>
    <xf numFmtId="166" fontId="19" fillId="5" borderId="7" xfId="0" applyNumberFormat="1" applyFont="1" applyFill="1" applyBorder="1" applyAlignment="1">
      <alignment horizontal="right"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left" vertical="center"/>
    </xf>
    <xf numFmtId="0" fontId="3" fillId="0" borderId="0" xfId="0" applyNumberFormat="1" applyFont="1"/>
    <xf numFmtId="0" fontId="0" fillId="13" borderId="0" xfId="0" applyNumberFormat="1" applyFont="1" applyFill="1"/>
    <xf numFmtId="167" fontId="0" fillId="0" borderId="0" xfId="0" applyNumberFormat="1" applyFont="1"/>
    <xf numFmtId="0" fontId="19" fillId="0" borderId="0" xfId="0" applyNumberFormat="1" applyFont="1"/>
    <xf numFmtId="49" fontId="27" fillId="0" borderId="0" xfId="0" applyNumberFormat="1" applyFont="1" applyAlignment="1">
      <alignment horizontal="center" vertical="top" wrapText="1"/>
    </xf>
    <xf numFmtId="0" fontId="19" fillId="12" borderId="7" xfId="1" applyNumberFormat="1" applyFont="1" applyFill="1" applyBorder="1" applyAlignment="1">
      <alignment horizontal="left" vertical="center" wrapText="1" indent="1"/>
    </xf>
    <xf numFmtId="0" fontId="19" fillId="4" borderId="7" xfId="1" applyNumberFormat="1" applyFont="1" applyFill="1" applyBorder="1" applyAlignment="1">
      <alignment horizontal="left" vertical="center" wrapText="1" indent="2"/>
    </xf>
    <xf numFmtId="49" fontId="19" fillId="0" borderId="7" xfId="1" applyNumberFormat="1" applyFont="1" applyBorder="1" applyAlignment="1">
      <alignment horizontal="center" vertical="center" wrapText="1"/>
    </xf>
    <xf numFmtId="166" fontId="19" fillId="5" borderId="7" xfId="0" applyNumberFormat="1" applyFont="1" applyFill="1" applyBorder="1" applyAlignment="1">
      <alignment horizontal="right"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left" vertical="center"/>
    </xf>
    <xf numFmtId="0" fontId="0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3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3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28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indent="1"/>
    </xf>
    <xf numFmtId="49" fontId="19" fillId="0" borderId="7" xfId="1" applyNumberFormat="1" applyFont="1" applyBorder="1" applyAlignment="1">
      <alignment horizontal="center" vertical="center" wrapText="1"/>
    </xf>
    <xf numFmtId="0" fontId="19" fillId="14" borderId="14" xfId="0" applyNumberFormat="1" applyFont="1" applyFill="1" applyBorder="1" applyAlignment="1">
      <alignment horizontal="left" vertical="center" wrapText="1" indent="1"/>
    </xf>
    <xf numFmtId="0" fontId="19" fillId="14" borderId="13" xfId="0" applyNumberFormat="1" applyFont="1" applyFill="1" applyBorder="1" applyAlignment="1">
      <alignment horizontal="left" vertical="center" wrapText="1" indent="1"/>
    </xf>
    <xf numFmtId="0" fontId="3" fillId="1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D2188-E40B-74BD-4745-1C33F52360BE}">
  <dimension ref="A1:AC15"/>
  <sheetViews>
    <sheetView showGridLines="0" workbookViewId="0"/>
  </sheetViews>
  <sheetFormatPr defaultRowHeight="10.5" customHeight="1"/>
  <cols>
    <col min="1" max="1" width="2.7109375" style="174" customWidth="1"/>
    <col min="2" max="3" width="9.7109375" style="174" customWidth="1"/>
    <col min="4" max="4" width="4.28515625" style="174" customWidth="1"/>
    <col min="5" max="6" width="4.42578125" style="174" customWidth="1"/>
    <col min="7" max="7" width="4.5703125" style="174" customWidth="1"/>
    <col min="8" max="25" width="4.42578125" style="174" customWidth="1"/>
    <col min="26" max="26" width="2.7109375" style="174" customWidth="1"/>
    <col min="27" max="29" width="9.140625" style="174"/>
  </cols>
  <sheetData>
    <row r="1" spans="1:29" ht="12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6" t="s">
        <v>0</v>
      </c>
      <c r="AB1" s="4"/>
      <c r="AC1" s="4"/>
    </row>
    <row r="2" spans="1:29" ht="15" customHeight="1">
      <c r="A2" s="4"/>
      <c r="B2" s="188" t="s">
        <v>1</v>
      </c>
      <c r="C2" s="188"/>
      <c r="D2" s="188"/>
      <c r="E2" s="188"/>
      <c r="F2" s="188"/>
      <c r="G2" s="188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7"/>
      <c r="X2" s="7"/>
      <c r="Y2" s="4"/>
      <c r="Z2" s="4"/>
      <c r="AA2" s="5"/>
      <c r="AB2" s="4"/>
      <c r="AC2" s="4"/>
    </row>
    <row r="3" spans="1:29" ht="15" customHeight="1">
      <c r="A3" s="4"/>
      <c r="B3" s="188" t="s">
        <v>2</v>
      </c>
      <c r="C3" s="188"/>
      <c r="D3" s="188"/>
      <c r="E3" s="188"/>
      <c r="F3" s="188"/>
      <c r="G3" s="18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"/>
      <c r="T3" s="7"/>
      <c r="U3" s="7"/>
      <c r="V3" s="8"/>
      <c r="W3" s="8"/>
      <c r="X3" s="8"/>
      <c r="Y3" s="8"/>
      <c r="Z3" s="4"/>
      <c r="AA3" s="5"/>
      <c r="AB3" s="4"/>
      <c r="AC3" s="4"/>
    </row>
    <row r="4" spans="1:29" ht="6" customHeight="1">
      <c r="A4" s="4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4"/>
      <c r="AA4" s="5"/>
      <c r="AB4" s="4"/>
      <c r="AC4" s="4"/>
    </row>
    <row r="5" spans="1:29" ht="30" customHeight="1">
      <c r="A5" s="10"/>
      <c r="B5" s="189" t="s">
        <v>3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0"/>
      <c r="AA5" s="5"/>
      <c r="AB5" s="9"/>
      <c r="AC5" s="9"/>
    </row>
    <row r="6" spans="1:29" ht="6" customHeight="1">
      <c r="A6" s="12"/>
      <c r="B6" s="181" t="s">
        <v>4</v>
      </c>
      <c r="C6" s="184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8"/>
      <c r="Z6" s="16"/>
      <c r="AA6" s="4"/>
      <c r="AB6" s="4"/>
      <c r="AC6" s="4"/>
    </row>
    <row r="7" spans="1:29" ht="21" customHeight="1">
      <c r="A7" s="12"/>
      <c r="B7" s="181"/>
      <c r="C7" s="184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9"/>
      <c r="P7" s="14"/>
      <c r="Q7" s="14"/>
      <c r="R7" s="14"/>
      <c r="S7" s="14"/>
      <c r="T7" s="14"/>
      <c r="U7" s="14"/>
      <c r="V7" s="14"/>
      <c r="W7" s="14"/>
      <c r="X7" s="14"/>
      <c r="Y7" s="18"/>
      <c r="Z7" s="16"/>
      <c r="AA7" s="4"/>
      <c r="AB7" s="4"/>
      <c r="AC7" s="4"/>
    </row>
    <row r="8" spans="1:29" ht="15" customHeight="1">
      <c r="A8" s="12"/>
      <c r="B8" s="181"/>
      <c r="C8" s="184"/>
      <c r="D8" s="22"/>
      <c r="E8" s="23" t="s">
        <v>5</v>
      </c>
      <c r="F8" s="190" t="s">
        <v>6</v>
      </c>
      <c r="G8" s="183"/>
      <c r="H8" s="183"/>
      <c r="I8" s="183"/>
      <c r="J8" s="183"/>
      <c r="K8" s="183"/>
      <c r="L8" s="183"/>
      <c r="M8" s="183"/>
      <c r="N8" s="22"/>
      <c r="O8" s="24" t="s">
        <v>5</v>
      </c>
      <c r="P8" s="191" t="s">
        <v>7</v>
      </c>
      <c r="Q8" s="192"/>
      <c r="R8" s="192"/>
      <c r="S8" s="192"/>
      <c r="T8" s="192"/>
      <c r="U8" s="192"/>
      <c r="V8" s="192"/>
      <c r="W8" s="192"/>
      <c r="X8" s="192"/>
      <c r="Y8" s="18"/>
      <c r="Z8" s="16"/>
      <c r="AA8" s="4"/>
      <c r="AB8" s="4"/>
      <c r="AC8" s="4"/>
    </row>
    <row r="9" spans="1:29" ht="15" customHeight="1">
      <c r="A9" s="12"/>
      <c r="B9" s="181"/>
      <c r="C9" s="184"/>
      <c r="D9" s="22"/>
      <c r="E9" s="25" t="s">
        <v>5</v>
      </c>
      <c r="F9" s="190" t="s">
        <v>8</v>
      </c>
      <c r="G9" s="183"/>
      <c r="H9" s="183"/>
      <c r="I9" s="183"/>
      <c r="J9" s="183"/>
      <c r="K9" s="183"/>
      <c r="L9" s="183"/>
      <c r="M9" s="183"/>
      <c r="N9" s="22"/>
      <c r="O9" s="26" t="s">
        <v>5</v>
      </c>
      <c r="P9" s="191" t="s">
        <v>9</v>
      </c>
      <c r="Q9" s="192"/>
      <c r="R9" s="192"/>
      <c r="S9" s="192"/>
      <c r="T9" s="192"/>
      <c r="U9" s="192"/>
      <c r="V9" s="192"/>
      <c r="W9" s="192"/>
      <c r="X9" s="192"/>
      <c r="Y9" s="18"/>
      <c r="Z9" s="16"/>
      <c r="AA9" s="4"/>
      <c r="AB9" s="4"/>
      <c r="AC9" s="4"/>
    </row>
    <row r="10" spans="1:29" ht="21" customHeight="1">
      <c r="A10" s="12"/>
      <c r="B10" s="181"/>
      <c r="C10" s="182"/>
      <c r="D10" s="17"/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4"/>
      <c r="X10" s="14"/>
      <c r="Y10" s="18"/>
      <c r="Z10" s="16"/>
      <c r="AA10" s="4"/>
      <c r="AB10" s="4"/>
      <c r="AC10" s="4"/>
    </row>
    <row r="11" spans="1:29" ht="6" customHeight="1">
      <c r="A11" s="12"/>
      <c r="B11" s="179" t="s">
        <v>10</v>
      </c>
      <c r="C11" s="180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8"/>
      <c r="Z11" s="16"/>
      <c r="AA11" s="4"/>
      <c r="AB11" s="4"/>
      <c r="AC11" s="4"/>
    </row>
    <row r="12" spans="1:29" ht="72" customHeight="1">
      <c r="A12" s="12"/>
      <c r="B12" s="181"/>
      <c r="C12" s="182"/>
      <c r="D12" s="21"/>
      <c r="E12" s="183" t="s">
        <v>11</v>
      </c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"/>
      <c r="Z12" s="16"/>
      <c r="AA12" s="4"/>
      <c r="AB12" s="4"/>
      <c r="AC12" s="4"/>
    </row>
    <row r="13" spans="1:29" ht="6" customHeight="1">
      <c r="A13" s="12"/>
      <c r="B13" s="179" t="s">
        <v>12</v>
      </c>
      <c r="C13" s="180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8"/>
      <c r="Z13" s="16"/>
      <c r="AA13" s="4"/>
      <c r="AB13" s="4"/>
      <c r="AC13" s="4"/>
    </row>
    <row r="14" spans="1:29" ht="66" customHeight="1">
      <c r="A14" s="12"/>
      <c r="B14" s="181"/>
      <c r="C14" s="184"/>
      <c r="D14" s="22"/>
      <c r="E14" s="187" t="s">
        <v>13</v>
      </c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"/>
      <c r="Z14" s="16"/>
      <c r="AA14" s="4"/>
      <c r="AB14" s="4"/>
      <c r="AC14" s="4"/>
    </row>
    <row r="15" spans="1:29" ht="6" customHeight="1">
      <c r="A15" s="12"/>
      <c r="B15" s="185"/>
      <c r="C15" s="186"/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9"/>
      <c r="Z15" s="16"/>
      <c r="AA15" s="5"/>
      <c r="AB15" s="4"/>
      <c r="AC15" s="4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C68E2-852A-A5E6-DB17-8A78ECC6C12D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4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CFB48-205B-243D-45A9-B0844D444FDE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74"/>
  </cols>
  <sheetData>
    <row r="1" spans="1:6" ht="11.25" customHeight="1">
      <c r="A1" s="9"/>
    </row>
    <row r="2" spans="1:6" ht="10.5" customHeight="1">
      <c r="B2" t="s">
        <v>2037</v>
      </c>
      <c r="C2" t="s">
        <v>2038</v>
      </c>
      <c r="D2" t="s">
        <v>2039</v>
      </c>
      <c r="E2" t="s">
        <v>2040</v>
      </c>
      <c r="F2" t="s">
        <v>2041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CC483-76E3-05C2-33FD-D71D8DB0022B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4"/>
  </cols>
  <sheetData>
    <row r="1" spans="1:1" ht="11.25" customHeight="1">
      <c r="A1" s="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F61A2-BFE4-7558-1BD6-AE1CA613BBD6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74"/>
    <col min="2" max="2" width="95" style="174" customWidth="1"/>
  </cols>
  <sheetData>
    <row r="1" spans="1:2" ht="11.25" customHeight="1">
      <c r="A1" s="157" t="s">
        <v>775</v>
      </c>
      <c r="B1" s="157" t="s">
        <v>44</v>
      </c>
    </row>
    <row r="2" spans="1:2" ht="11.25" customHeight="1">
      <c r="A2" s="157" t="s">
        <v>786</v>
      </c>
      <c r="B2" s="51" t="s">
        <v>2042</v>
      </c>
    </row>
    <row r="3" spans="1:2" ht="11.25" customHeight="1">
      <c r="B3" s="51" t="s">
        <v>2043</v>
      </c>
    </row>
    <row r="4" spans="1:2" ht="11.25" customHeight="1">
      <c r="B4" s="51" t="s">
        <v>2044</v>
      </c>
    </row>
    <row r="5" spans="1:2" ht="11.25" customHeight="1">
      <c r="B5" s="51" t="s">
        <v>2045</v>
      </c>
    </row>
    <row r="6" spans="1:2" ht="11.25" customHeight="1">
      <c r="B6" s="51" t="s">
        <v>2046</v>
      </c>
    </row>
    <row r="7" spans="1:2" ht="11.25" customHeight="1">
      <c r="B7" s="51" t="s">
        <v>2047</v>
      </c>
    </row>
    <row r="8" spans="1:2" ht="11.25" customHeight="1">
      <c r="B8" s="51" t="s">
        <v>2048</v>
      </c>
    </row>
    <row r="9" spans="1:2" ht="11.25" customHeight="1">
      <c r="B9" s="51" t="s">
        <v>2049</v>
      </c>
    </row>
    <row r="10" spans="1:2" ht="11.25" customHeight="1">
      <c r="B10" s="51" t="s">
        <v>2050</v>
      </c>
    </row>
    <row r="11" spans="1:2" ht="11.25" customHeight="1">
      <c r="B11" s="51" t="s">
        <v>2051</v>
      </c>
    </row>
    <row r="12" spans="1:2" ht="11.25" customHeight="1">
      <c r="B12" s="51" t="s">
        <v>2052</v>
      </c>
    </row>
    <row r="13" spans="1:2" ht="11.25" customHeight="1">
      <c r="B13" s="51" t="s">
        <v>2053</v>
      </c>
    </row>
    <row r="14" spans="1:2" ht="11.25" customHeight="1">
      <c r="B14" s="51" t="s">
        <v>2054</v>
      </c>
    </row>
    <row r="15" spans="1:2" ht="11.25" customHeight="1">
      <c r="B15" s="51" t="s">
        <v>45</v>
      </c>
    </row>
    <row r="16" spans="1:2" ht="11.25" customHeight="1">
      <c r="B16" s="51" t="s">
        <v>2055</v>
      </c>
    </row>
    <row r="17" spans="2:2" ht="11.25" customHeight="1">
      <c r="B17" s="51" t="s">
        <v>2056</v>
      </c>
    </row>
    <row r="18" spans="2:2" ht="11.25" customHeight="1">
      <c r="B18" s="51" t="s">
        <v>2057</v>
      </c>
    </row>
    <row r="19" spans="2:2" ht="11.25" customHeight="1">
      <c r="B19" s="51" t="s">
        <v>2058</v>
      </c>
    </row>
    <row r="20" spans="2:2" ht="11.25" customHeight="1">
      <c r="B20" s="51" t="s">
        <v>2059</v>
      </c>
    </row>
    <row r="21" spans="2:2" ht="11.25" customHeight="1">
      <c r="B21" s="51" t="s">
        <v>2060</v>
      </c>
    </row>
    <row r="22" spans="2:2" ht="11.25" customHeight="1">
      <c r="B22" s="51" t="s">
        <v>2061</v>
      </c>
    </row>
    <row r="23" spans="2:2" ht="11.25" customHeight="1">
      <c r="B23" s="51" t="s">
        <v>2062</v>
      </c>
    </row>
    <row r="24" spans="2:2" ht="11.25" customHeight="1">
      <c r="B24" s="51" t="s">
        <v>2063</v>
      </c>
    </row>
    <row r="25" spans="2:2" ht="11.25" customHeight="1">
      <c r="B25" s="51" t="s">
        <v>2064</v>
      </c>
    </row>
    <row r="26" spans="2:2" ht="11.25" customHeight="1">
      <c r="B26" s="51" t="s">
        <v>2065</v>
      </c>
    </row>
    <row r="27" spans="2:2" ht="11.25" customHeight="1">
      <c r="B27" s="51" t="s">
        <v>2066</v>
      </c>
    </row>
    <row r="28" spans="2:2" ht="11.25" customHeight="1">
      <c r="B28" s="51" t="s">
        <v>2067</v>
      </c>
    </row>
    <row r="29" spans="2:2" ht="11.25" customHeight="1">
      <c r="B29" s="51" t="s">
        <v>2068</v>
      </c>
    </row>
    <row r="30" spans="2:2" ht="11.25" customHeight="1">
      <c r="B30" s="51" t="s">
        <v>2069</v>
      </c>
    </row>
    <row r="31" spans="2:2" ht="11.25" customHeight="1">
      <c r="B31" s="51" t="s">
        <v>2070</v>
      </c>
    </row>
    <row r="32" spans="2:2" ht="11.25" customHeight="1">
      <c r="B32" s="51" t="s">
        <v>2071</v>
      </c>
    </row>
    <row r="33" spans="2:2" ht="11.25" customHeight="1">
      <c r="B33" s="51" t="s">
        <v>2072</v>
      </c>
    </row>
    <row r="34" spans="2:2" ht="11.25" customHeight="1">
      <c r="B34" s="51" t="s">
        <v>2073</v>
      </c>
    </row>
    <row r="35" spans="2:2" ht="11.25" customHeight="1">
      <c r="B35" s="51" t="s">
        <v>2074</v>
      </c>
    </row>
    <row r="36" spans="2:2" ht="11.25" customHeight="1">
      <c r="B36" s="51" t="s">
        <v>2075</v>
      </c>
    </row>
    <row r="37" spans="2:2" ht="11.25" customHeight="1">
      <c r="B37" s="51" t="s">
        <v>2076</v>
      </c>
    </row>
    <row r="38" spans="2:2" ht="11.25" customHeight="1">
      <c r="B38" s="51" t="s">
        <v>2077</v>
      </c>
    </row>
    <row r="39" spans="2:2" ht="11.25" customHeight="1">
      <c r="B39" s="51" t="s">
        <v>2078</v>
      </c>
    </row>
    <row r="40" spans="2:2" ht="11.25" customHeight="1">
      <c r="B40" s="51" t="s">
        <v>2079</v>
      </c>
    </row>
    <row r="41" spans="2:2" ht="11.25" customHeight="1">
      <c r="B41" s="51" t="s">
        <v>2080</v>
      </c>
    </row>
    <row r="42" spans="2:2" ht="11.25" customHeight="1">
      <c r="B42" s="51" t="s">
        <v>2081</v>
      </c>
    </row>
    <row r="43" spans="2:2" ht="11.25" customHeight="1">
      <c r="B43" s="51" t="s">
        <v>2082</v>
      </c>
    </row>
    <row r="44" spans="2:2" ht="11.25" customHeight="1">
      <c r="B44" s="51" t="s">
        <v>2083</v>
      </c>
    </row>
    <row r="45" spans="2:2" ht="11.25" customHeight="1">
      <c r="B45" s="51" t="s">
        <v>2084</v>
      </c>
    </row>
    <row r="46" spans="2:2" ht="11.25" customHeight="1">
      <c r="B46" s="51" t="s">
        <v>2085</v>
      </c>
    </row>
    <row r="47" spans="2:2" ht="11.25" customHeight="1">
      <c r="B47" s="51" t="s">
        <v>2086</v>
      </c>
    </row>
    <row r="48" spans="2:2" ht="11.25" customHeight="1">
      <c r="B48" s="51" t="s">
        <v>2087</v>
      </c>
    </row>
    <row r="49" spans="2:2" ht="11.25" customHeight="1">
      <c r="B49" s="51" t="s">
        <v>2088</v>
      </c>
    </row>
    <row r="50" spans="2:2" ht="11.25" customHeight="1">
      <c r="B50" s="51" t="s">
        <v>2089</v>
      </c>
    </row>
    <row r="51" spans="2:2" ht="11.25" customHeight="1">
      <c r="B51" s="51" t="s">
        <v>2090</v>
      </c>
    </row>
    <row r="52" spans="2:2" ht="11.25" customHeight="1">
      <c r="B52" s="51" t="s">
        <v>2091</v>
      </c>
    </row>
    <row r="53" spans="2:2" ht="11.25" customHeight="1">
      <c r="B53" s="51" t="s">
        <v>2092</v>
      </c>
    </row>
    <row r="54" spans="2:2" ht="11.25" customHeight="1">
      <c r="B54" s="51" t="s">
        <v>2093</v>
      </c>
    </row>
    <row r="55" spans="2:2" ht="11.25" customHeight="1">
      <c r="B55" s="51" t="s">
        <v>2094</v>
      </c>
    </row>
    <row r="56" spans="2:2" ht="11.25" customHeight="1">
      <c r="B56" s="51" t="s">
        <v>2095</v>
      </c>
    </row>
    <row r="57" spans="2:2" ht="11.25" customHeight="1">
      <c r="B57" s="51" t="s">
        <v>2096</v>
      </c>
    </row>
    <row r="58" spans="2:2" ht="11.25" customHeight="1">
      <c r="B58" s="51" t="s">
        <v>2097</v>
      </c>
    </row>
    <row r="59" spans="2:2" ht="11.25" customHeight="1">
      <c r="B59" s="51" t="s">
        <v>2098</v>
      </c>
    </row>
    <row r="60" spans="2:2" ht="11.25" customHeight="1">
      <c r="B60" s="51" t="s">
        <v>2099</v>
      </c>
    </row>
    <row r="61" spans="2:2" ht="11.25" customHeight="1">
      <c r="B61" s="51" t="s">
        <v>2100</v>
      </c>
    </row>
    <row r="62" spans="2:2" ht="11.25" customHeight="1">
      <c r="B62" s="51" t="s">
        <v>2101</v>
      </c>
    </row>
    <row r="63" spans="2:2" ht="11.25" customHeight="1">
      <c r="B63" s="51" t="s">
        <v>2102</v>
      </c>
    </row>
    <row r="64" spans="2:2" ht="11.25" customHeight="1">
      <c r="B64" s="51" t="s">
        <v>2103</v>
      </c>
    </row>
    <row r="65" spans="2:2" ht="11.25" customHeight="1">
      <c r="B65" s="51" t="s">
        <v>2104</v>
      </c>
    </row>
    <row r="66" spans="2:2" ht="11.25" customHeight="1">
      <c r="B66" s="51" t="s">
        <v>2105</v>
      </c>
    </row>
    <row r="67" spans="2:2" ht="11.25" customHeight="1">
      <c r="B67" s="51" t="s">
        <v>2106</v>
      </c>
    </row>
    <row r="68" spans="2:2" ht="11.25" customHeight="1">
      <c r="B68" s="51" t="s">
        <v>2107</v>
      </c>
    </row>
    <row r="69" spans="2:2" ht="11.25" customHeight="1">
      <c r="B69" s="51" t="s">
        <v>2108</v>
      </c>
    </row>
    <row r="70" spans="2:2" ht="11.25" customHeight="1">
      <c r="B70" s="51" t="s">
        <v>2109</v>
      </c>
    </row>
    <row r="71" spans="2:2" ht="11.25" customHeight="1">
      <c r="B71" s="51" t="s">
        <v>2110</v>
      </c>
    </row>
    <row r="72" spans="2:2" ht="11.25" customHeight="1">
      <c r="B72" s="51" t="s">
        <v>2111</v>
      </c>
    </row>
    <row r="73" spans="2:2" ht="11.25" customHeight="1">
      <c r="B73" s="51" t="s">
        <v>2112</v>
      </c>
    </row>
    <row r="74" spans="2:2" ht="11.25" customHeight="1">
      <c r="B74" s="51" t="s">
        <v>2113</v>
      </c>
    </row>
    <row r="75" spans="2:2" ht="11.25" customHeight="1">
      <c r="B75" s="51" t="s">
        <v>2114</v>
      </c>
    </row>
    <row r="76" spans="2:2" ht="11.25" customHeight="1">
      <c r="B76" s="51" t="s">
        <v>2115</v>
      </c>
    </row>
    <row r="77" spans="2:2" ht="11.25" customHeight="1">
      <c r="B77" s="51" t="s">
        <v>2116</v>
      </c>
    </row>
    <row r="78" spans="2:2" ht="11.25" customHeight="1">
      <c r="B78" s="51" t="s">
        <v>2117</v>
      </c>
    </row>
    <row r="79" spans="2:2" ht="11.25" customHeight="1">
      <c r="B79" s="51" t="s">
        <v>2118</v>
      </c>
    </row>
    <row r="80" spans="2:2" ht="11.25" customHeight="1">
      <c r="B80" s="51" t="s">
        <v>2119</v>
      </c>
    </row>
    <row r="81" spans="2:2" ht="11.25" customHeight="1">
      <c r="B81" s="51" t="s">
        <v>2120</v>
      </c>
    </row>
    <row r="82" spans="2:2" ht="11.25" customHeight="1">
      <c r="B82" s="51" t="s">
        <v>2121</v>
      </c>
    </row>
    <row r="83" spans="2:2" ht="11.25" customHeight="1">
      <c r="B83" s="51" t="s">
        <v>2122</v>
      </c>
    </row>
    <row r="84" spans="2:2" ht="11.25" customHeight="1">
      <c r="B84" s="51" t="s">
        <v>2123</v>
      </c>
    </row>
    <row r="85" spans="2:2" ht="11.25" customHeight="1">
      <c r="B85" s="51" t="s">
        <v>2124</v>
      </c>
    </row>
    <row r="86" spans="2:2" ht="11.25" customHeight="1">
      <c r="B86" s="51" t="s">
        <v>2125</v>
      </c>
    </row>
    <row r="87" spans="2:2" ht="11.25" customHeight="1">
      <c r="B87" s="51" t="s">
        <v>2126</v>
      </c>
    </row>
    <row r="88" spans="2:2" ht="11.25" customHeight="1">
      <c r="B88" s="51" t="s">
        <v>2127</v>
      </c>
    </row>
    <row r="89" spans="2:2" ht="11.25" customHeight="1">
      <c r="B89" s="51" t="s">
        <v>2128</v>
      </c>
    </row>
    <row r="90" spans="2:2" ht="11.25" customHeight="1">
      <c r="B90" s="51" t="s">
        <v>2129</v>
      </c>
    </row>
    <row r="91" spans="2:2" ht="11.25" customHeight="1">
      <c r="B91" s="51" t="s">
        <v>2130</v>
      </c>
    </row>
    <row r="92" spans="2:2" ht="11.25" customHeight="1">
      <c r="B92" s="51" t="s">
        <v>2131</v>
      </c>
    </row>
    <row r="93" spans="2:2" ht="11.25" customHeight="1">
      <c r="B93" s="51" t="s">
        <v>2132</v>
      </c>
    </row>
    <row r="94" spans="2:2" ht="11.25" customHeight="1">
      <c r="B94" s="51" t="s">
        <v>2133</v>
      </c>
    </row>
    <row r="95" spans="2:2" ht="11.25" customHeight="1">
      <c r="B95" s="51" t="s">
        <v>2134</v>
      </c>
    </row>
    <row r="96" spans="2:2" ht="11.25" customHeight="1">
      <c r="B96" s="51" t="s">
        <v>2135</v>
      </c>
    </row>
    <row r="97" spans="2:2" ht="11.25" customHeight="1">
      <c r="B97" s="51" t="s">
        <v>2136</v>
      </c>
    </row>
    <row r="98" spans="2:2" ht="11.25" customHeight="1">
      <c r="B98" s="51" t="s">
        <v>2137</v>
      </c>
    </row>
    <row r="99" spans="2:2" ht="11.25" customHeight="1">
      <c r="B99" s="51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C3ED2-C4F7-2572-1BCA-F1877996B81F}">
  <sheetPr>
    <tabColor rgb="FFFFCC99"/>
  </sheetPr>
  <dimension ref="A1:C13"/>
  <sheetViews>
    <sheetView showGridLines="0" zoomScale="80" workbookViewId="0"/>
  </sheetViews>
  <sheetFormatPr defaultRowHeight="10.5" customHeight="1"/>
  <cols>
    <col min="1" max="1" width="9.140625" style="174"/>
  </cols>
  <sheetData>
    <row r="1" spans="1:3" ht="11.25" customHeight="1">
      <c r="A1" s="56" t="s">
        <v>2138</v>
      </c>
      <c r="B1" s="1" t="s">
        <v>2139</v>
      </c>
      <c r="C1" s="1" t="s">
        <v>2140</v>
      </c>
    </row>
    <row r="2" spans="1:3" ht="10.5" customHeight="1">
      <c r="A2" s="157" t="s">
        <v>121</v>
      </c>
      <c r="B2" t="s">
        <v>118</v>
      </c>
      <c r="C2" t="s">
        <v>122</v>
      </c>
    </row>
    <row r="3" spans="1:3" ht="10.5" customHeight="1">
      <c r="A3" s="157" t="s">
        <v>119</v>
      </c>
      <c r="B3" t="s">
        <v>118</v>
      </c>
      <c r="C3" t="s">
        <v>120</v>
      </c>
    </row>
    <row r="4" spans="1:3" ht="10.5" customHeight="1">
      <c r="A4" s="157" t="s">
        <v>123</v>
      </c>
      <c r="B4" t="s">
        <v>118</v>
      </c>
      <c r="C4" t="s">
        <v>124</v>
      </c>
    </row>
    <row r="5" spans="1:3" ht="10.5" customHeight="1">
      <c r="A5" s="157" t="s">
        <v>114</v>
      </c>
      <c r="B5" t="s">
        <v>118</v>
      </c>
      <c r="C5" t="s">
        <v>116</v>
      </c>
    </row>
    <row r="6" spans="1:3" ht="10.5" customHeight="1">
      <c r="A6" s="157" t="s">
        <v>131</v>
      </c>
      <c r="B6" t="s">
        <v>118</v>
      </c>
      <c r="C6" t="s">
        <v>132</v>
      </c>
    </row>
    <row r="7" spans="1:3" ht="10.5" customHeight="1">
      <c r="A7" s="157" t="s">
        <v>125</v>
      </c>
      <c r="B7" t="s">
        <v>118</v>
      </c>
      <c r="C7" t="s">
        <v>126</v>
      </c>
    </row>
    <row r="8" spans="1:3" ht="10.5" customHeight="1">
      <c r="A8" s="157" t="s">
        <v>127</v>
      </c>
      <c r="B8" t="s">
        <v>118</v>
      </c>
      <c r="C8" t="s">
        <v>128</v>
      </c>
    </row>
    <row r="9" spans="1:3" ht="10.5" customHeight="1">
      <c r="A9" s="157" t="s">
        <v>135</v>
      </c>
      <c r="B9" t="s">
        <v>118</v>
      </c>
      <c r="C9" t="s">
        <v>136</v>
      </c>
    </row>
    <row r="10" spans="1:3" ht="10.5" customHeight="1">
      <c r="A10" s="157" t="s">
        <v>133</v>
      </c>
      <c r="B10" t="s">
        <v>118</v>
      </c>
      <c r="C10" t="s">
        <v>134</v>
      </c>
    </row>
    <row r="11" spans="1:3" ht="10.5" customHeight="1">
      <c r="A11" s="157" t="s">
        <v>129</v>
      </c>
      <c r="B11" t="s">
        <v>118</v>
      </c>
      <c r="C11" t="s">
        <v>130</v>
      </c>
    </row>
    <row r="12" spans="1:3" ht="10.5" customHeight="1">
      <c r="A12" s="171" t="s">
        <v>137</v>
      </c>
      <c r="B12" t="s">
        <v>118</v>
      </c>
      <c r="C12" t="s">
        <v>138</v>
      </c>
    </row>
    <row r="13" spans="1:3" ht="10.5" customHeight="1">
      <c r="A13" s="173" t="s">
        <v>139</v>
      </c>
      <c r="B13" t="s">
        <v>118</v>
      </c>
      <c r="C13" t="s">
        <v>140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4D08B-84BA-5847-97B8-DA0021D0F818}">
  <dimension ref="A1:V114"/>
  <sheetViews>
    <sheetView showGridLines="0" topLeftCell="D2" workbookViewId="0"/>
  </sheetViews>
  <sheetFormatPr defaultRowHeight="10.5" customHeight="1"/>
  <cols>
    <col min="1" max="3" width="9.140625" style="174" hidden="1"/>
    <col min="4" max="4" width="2.7109375" style="174" customWidth="1"/>
    <col min="5" max="5" width="19.7109375" style="174" customWidth="1"/>
    <col min="6" max="6" width="22.7109375" style="174" customWidth="1"/>
    <col min="7" max="7" width="0.140625" style="174" customWidth="1"/>
    <col min="8" max="8" width="74.7109375" style="174" customWidth="1"/>
    <col min="9" max="9" width="1.7109375" style="174" customWidth="1"/>
    <col min="10" max="13" width="2.7109375" style="174" hidden="1" customWidth="1"/>
    <col min="14" max="14" width="12.7109375" style="174" hidden="1" customWidth="1"/>
    <col min="15" max="15" width="2.7109375" style="174" hidden="1" customWidth="1"/>
    <col min="16" max="16" width="12.7109375" style="174" hidden="1" customWidth="1"/>
    <col min="17" max="17" width="2.7109375" style="174" hidden="1" customWidth="1"/>
    <col min="18" max="18" width="1.7109375" style="174" customWidth="1"/>
    <col min="19" max="19" width="54.7109375" style="174" customWidth="1"/>
    <col min="20" max="21" width="1.7109375" style="174" customWidth="1"/>
    <col min="22" max="22" width="14.7109375" style="174" hidden="1" customWidth="1"/>
  </cols>
  <sheetData>
    <row r="1" spans="1:22" ht="11.25" hidden="1" customHeight="1">
      <c r="A1" s="101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22" ht="3" customHeight="1">
      <c r="A2" s="3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22" ht="15" customHeight="1">
      <c r="A3" s="9"/>
      <c r="B3" s="9"/>
      <c r="C3" s="9"/>
      <c r="D3" s="9"/>
      <c r="E3" s="31" t="s">
        <v>14</v>
      </c>
      <c r="F3" s="32"/>
      <c r="G3" s="32"/>
      <c r="H3" s="32"/>
      <c r="I3" s="9"/>
      <c r="J3" s="9"/>
      <c r="K3" s="9"/>
      <c r="L3" s="9"/>
      <c r="M3" s="9"/>
      <c r="N3" s="9"/>
      <c r="O3" s="9"/>
      <c r="P3" s="9"/>
    </row>
    <row r="4" spans="1:22" ht="29.25" customHeight="1">
      <c r="A4" s="30"/>
      <c r="B4" s="9"/>
      <c r="C4" s="9"/>
      <c r="D4" s="9"/>
      <c r="E4" s="200" t="s">
        <v>15</v>
      </c>
      <c r="F4" s="200"/>
      <c r="G4" s="200"/>
      <c r="H4" s="200"/>
      <c r="I4" s="33"/>
      <c r="J4" s="9"/>
      <c r="K4" s="9"/>
      <c r="L4" s="9"/>
      <c r="M4" s="9"/>
      <c r="N4" s="9"/>
      <c r="O4" s="9"/>
      <c r="P4" s="9"/>
      <c r="S4" s="76" t="s">
        <v>16</v>
      </c>
    </row>
    <row r="5" spans="1:22" ht="9" customHeight="1">
      <c r="A5" s="30"/>
      <c r="B5" s="9"/>
      <c r="C5" s="9"/>
      <c r="D5" s="9"/>
      <c r="E5" s="36"/>
      <c r="F5" s="35"/>
      <c r="G5" s="35"/>
      <c r="H5" s="35"/>
      <c r="I5" s="9"/>
      <c r="J5" s="9"/>
      <c r="K5" s="9"/>
      <c r="L5" s="9"/>
      <c r="M5" s="9"/>
      <c r="N5" s="9"/>
      <c r="O5" s="9"/>
      <c r="P5" s="32"/>
      <c r="S5" s="82"/>
    </row>
    <row r="6" spans="1:22" ht="24" customHeight="1">
      <c r="A6" s="30"/>
      <c r="B6" s="9"/>
      <c r="C6" s="9"/>
      <c r="D6" s="32"/>
      <c r="E6" s="193" t="s">
        <v>17</v>
      </c>
      <c r="F6" s="193"/>
      <c r="G6" s="49"/>
      <c r="H6" s="38" t="s">
        <v>18</v>
      </c>
      <c r="I6" s="37"/>
      <c r="J6" s="9"/>
      <c r="K6" s="9"/>
      <c r="L6" s="9"/>
      <c r="M6" s="9"/>
      <c r="N6" s="102"/>
      <c r="O6" s="32"/>
      <c r="P6" s="39" t="s">
        <v>19</v>
      </c>
      <c r="S6" s="76" t="s">
        <v>20</v>
      </c>
      <c r="V6" s="107" t="s">
        <v>21</v>
      </c>
    </row>
    <row r="7" spans="1:22" ht="3" customHeight="1">
      <c r="A7" s="30"/>
      <c r="B7" s="9"/>
      <c r="C7" s="9"/>
      <c r="D7" s="9"/>
      <c r="E7" s="46"/>
      <c r="F7" s="47"/>
      <c r="G7" s="34"/>
      <c r="H7" s="40"/>
      <c r="I7" s="9"/>
      <c r="J7" s="9"/>
      <c r="K7" s="9"/>
      <c r="L7" s="9"/>
      <c r="M7" s="9"/>
      <c r="N7" s="102"/>
      <c r="O7" s="9"/>
      <c r="P7" s="40"/>
      <c r="S7" s="82"/>
      <c r="V7" s="104"/>
    </row>
    <row r="8" spans="1:22" ht="18" customHeight="1">
      <c r="A8" s="30"/>
      <c r="B8" s="59"/>
      <c r="C8" s="59"/>
      <c r="D8" s="59"/>
      <c r="E8" s="145" t="str">
        <f>HYPERLINK("https://sp.eias.ru/knowledgebase.php?article=125","Как использовать?")</f>
        <v>Как использовать?</v>
      </c>
      <c r="F8" s="47"/>
      <c r="G8" s="58"/>
      <c r="H8" s="77" t="s">
        <v>22</v>
      </c>
      <c r="I8" s="59"/>
      <c r="J8" s="59"/>
      <c r="K8" s="59"/>
      <c r="L8" s="59"/>
      <c r="M8" s="59"/>
      <c r="N8" s="102"/>
      <c r="O8" s="59"/>
      <c r="P8" s="32"/>
      <c r="S8" s="76" t="s">
        <v>23</v>
      </c>
      <c r="V8" s="104"/>
    </row>
    <row r="9" spans="1:22" ht="3" customHeight="1">
      <c r="A9" s="30"/>
      <c r="B9" s="59"/>
      <c r="C9" s="59"/>
      <c r="D9" s="59"/>
      <c r="E9" s="48"/>
      <c r="F9" s="32"/>
      <c r="G9" s="58"/>
      <c r="H9" s="49"/>
      <c r="I9" s="59"/>
      <c r="J9" s="59"/>
      <c r="K9" s="59"/>
      <c r="L9" s="59"/>
      <c r="M9" s="59"/>
      <c r="N9" s="102"/>
      <c r="O9" s="59"/>
      <c r="P9" s="32"/>
      <c r="S9" s="82"/>
      <c r="V9" s="104"/>
    </row>
    <row r="10" spans="1:22" ht="3" customHeight="1">
      <c r="A10" s="30"/>
      <c r="B10" s="59"/>
      <c r="C10" s="59"/>
      <c r="D10" s="59"/>
      <c r="E10" s="48"/>
      <c r="F10" s="32"/>
      <c r="G10" s="58"/>
      <c r="H10" s="78"/>
      <c r="I10" s="59"/>
      <c r="J10" s="59"/>
      <c r="K10" s="59"/>
      <c r="L10" s="59"/>
      <c r="M10" s="59"/>
      <c r="N10" s="102"/>
      <c r="O10" s="59"/>
      <c r="P10" s="75"/>
      <c r="S10" s="197" t="s">
        <v>24</v>
      </c>
      <c r="V10" s="104"/>
    </row>
    <row r="11" spans="1:22" ht="18" customHeight="1">
      <c r="A11" s="30"/>
      <c r="B11" s="9"/>
      <c r="C11" s="9"/>
      <c r="D11" s="32"/>
      <c r="E11" s="193" t="s">
        <v>25</v>
      </c>
      <c r="F11" s="193"/>
      <c r="G11" s="32"/>
      <c r="H11" s="99" t="s">
        <v>26</v>
      </c>
      <c r="I11" s="37"/>
      <c r="J11" s="9"/>
      <c r="K11" s="9"/>
      <c r="L11" s="9"/>
      <c r="M11" s="9"/>
      <c r="N11" s="102"/>
      <c r="O11" s="32"/>
      <c r="P11" s="39" t="s">
        <v>19</v>
      </c>
      <c r="S11" s="198"/>
      <c r="V11" s="107" t="s">
        <v>27</v>
      </c>
    </row>
    <row r="12" spans="1:22" ht="18" customHeight="1">
      <c r="A12" s="30"/>
      <c r="B12" s="9"/>
      <c r="C12" s="9"/>
      <c r="D12" s="32"/>
      <c r="E12" s="193" t="s">
        <v>28</v>
      </c>
      <c r="F12" s="193"/>
      <c r="G12" s="32"/>
      <c r="H12" s="60" t="s">
        <v>25</v>
      </c>
      <c r="I12" s="37"/>
      <c r="J12" s="9"/>
      <c r="K12" s="9"/>
      <c r="L12" s="9"/>
      <c r="M12" s="9"/>
      <c r="N12" s="102"/>
      <c r="O12" s="32"/>
      <c r="P12" s="39" t="s">
        <v>19</v>
      </c>
      <c r="S12" s="198"/>
      <c r="V12" s="105" t="s">
        <v>29</v>
      </c>
    </row>
    <row r="13" spans="1:22" ht="3" customHeight="1">
      <c r="A13" s="30"/>
      <c r="B13" s="59"/>
      <c r="C13" s="59"/>
      <c r="D13" s="59"/>
      <c r="E13" s="48"/>
      <c r="F13" s="32"/>
      <c r="G13" s="58"/>
      <c r="H13" s="35"/>
      <c r="I13" s="59"/>
      <c r="J13" s="59"/>
      <c r="K13" s="59"/>
      <c r="L13" s="59"/>
      <c r="M13" s="59"/>
      <c r="N13" s="102"/>
      <c r="O13" s="59"/>
      <c r="P13" s="40"/>
      <c r="S13" s="199"/>
      <c r="V13" s="104"/>
    </row>
    <row r="14" spans="1:22" ht="3" customHeight="1">
      <c r="A14" s="30"/>
      <c r="B14" s="9"/>
      <c r="C14" s="9"/>
      <c r="D14" s="9"/>
      <c r="E14" s="48"/>
      <c r="F14" s="32"/>
      <c r="G14" s="34"/>
      <c r="H14" s="49"/>
      <c r="I14" s="9"/>
      <c r="J14" s="9"/>
      <c r="K14" s="9"/>
      <c r="L14" s="9"/>
      <c r="M14" s="9"/>
      <c r="N14" s="102"/>
      <c r="O14" s="9"/>
      <c r="P14" s="32"/>
      <c r="S14" s="82"/>
      <c r="V14" s="104"/>
    </row>
    <row r="15" spans="1:22" ht="3" customHeight="1">
      <c r="A15" s="30"/>
      <c r="B15" s="59"/>
      <c r="C15" s="59"/>
      <c r="D15" s="59"/>
      <c r="E15" s="48"/>
      <c r="F15" s="32"/>
      <c r="G15" s="58"/>
      <c r="H15" s="78"/>
      <c r="I15" s="59"/>
      <c r="J15" s="59"/>
      <c r="K15" s="59"/>
      <c r="L15" s="59"/>
      <c r="M15" s="59"/>
      <c r="N15" s="102"/>
      <c r="O15" s="59"/>
      <c r="P15" s="75"/>
      <c r="S15" s="194" t="s">
        <v>30</v>
      </c>
      <c r="V15" s="104"/>
    </row>
    <row r="16" spans="1:22" ht="11.25" hidden="1" customHeight="1">
      <c r="A16" s="9"/>
      <c r="B16" s="9"/>
      <c r="C16" s="9"/>
      <c r="D16" s="32"/>
      <c r="E16" s="201" t="s">
        <v>31</v>
      </c>
      <c r="F16" s="201"/>
      <c r="G16" s="50"/>
      <c r="H16" s="42"/>
      <c r="I16" s="37"/>
      <c r="J16" s="9"/>
      <c r="K16" s="9"/>
      <c r="L16" s="9"/>
      <c r="M16" s="9"/>
      <c r="N16" s="102"/>
      <c r="O16" s="32"/>
      <c r="P16" s="40"/>
      <c r="S16" s="195"/>
      <c r="V16" s="104"/>
    </row>
    <row r="17" spans="1:22" ht="5.25" hidden="1" customHeight="1">
      <c r="A17" s="30"/>
      <c r="B17" s="9"/>
      <c r="C17" s="9"/>
      <c r="D17" s="9"/>
      <c r="E17" s="46"/>
      <c r="F17" s="47"/>
      <c r="G17" s="34"/>
      <c r="H17" s="35"/>
      <c r="I17" s="9"/>
      <c r="J17" s="9"/>
      <c r="K17" s="9"/>
      <c r="L17" s="9"/>
      <c r="M17" s="9"/>
      <c r="N17" s="102"/>
      <c r="O17" s="9"/>
      <c r="P17" s="40"/>
      <c r="S17" s="195"/>
      <c r="V17" s="104"/>
    </row>
    <row r="18" spans="1:22" ht="39" customHeight="1">
      <c r="A18" s="41"/>
      <c r="B18" s="9"/>
      <c r="C18" s="9"/>
      <c r="D18" s="32"/>
      <c r="E18" s="193" t="s">
        <v>32</v>
      </c>
      <c r="F18" s="193"/>
      <c r="G18" s="49"/>
      <c r="H18" s="38" t="s">
        <v>33</v>
      </c>
      <c r="I18" s="37"/>
      <c r="J18" s="9"/>
      <c r="K18" s="9"/>
      <c r="L18" s="9"/>
      <c r="M18" s="9"/>
      <c r="N18" s="102"/>
      <c r="O18" s="32"/>
      <c r="P18" s="39" t="s">
        <v>19</v>
      </c>
      <c r="S18" s="195"/>
      <c r="V18" s="107" t="s">
        <v>34</v>
      </c>
    </row>
    <row r="19" spans="1:22" ht="3" customHeight="1">
      <c r="A19" s="41"/>
      <c r="B19" s="41"/>
      <c r="C19" s="9"/>
      <c r="D19" s="44"/>
      <c r="E19" s="74"/>
      <c r="F19" s="74"/>
      <c r="G19" s="43"/>
      <c r="H19" s="45"/>
      <c r="I19" s="9"/>
      <c r="J19" s="9"/>
      <c r="K19" s="9"/>
      <c r="L19" s="9"/>
      <c r="M19" s="9"/>
      <c r="N19" s="102"/>
      <c r="O19" s="9"/>
      <c r="P19" s="40"/>
      <c r="S19" s="195"/>
      <c r="V19" s="104"/>
    </row>
    <row r="20" spans="1:22" ht="18" customHeight="1">
      <c r="A20" s="9"/>
      <c r="B20" s="9"/>
      <c r="C20" s="9"/>
      <c r="D20" s="32"/>
      <c r="E20" s="193" t="s">
        <v>35</v>
      </c>
      <c r="F20" s="193"/>
      <c r="G20" s="32"/>
      <c r="H20" s="52" t="s">
        <v>36</v>
      </c>
      <c r="I20" s="37"/>
      <c r="J20" s="9"/>
      <c r="K20" s="9"/>
      <c r="L20" s="9"/>
      <c r="M20" s="9"/>
      <c r="N20" s="102"/>
      <c r="O20" s="32"/>
      <c r="P20" s="39" t="s">
        <v>19</v>
      </c>
      <c r="S20" s="195"/>
      <c r="V20" s="107" t="s">
        <v>37</v>
      </c>
    </row>
    <row r="21" spans="1:22" ht="18" customHeight="1">
      <c r="A21" s="9"/>
      <c r="B21" s="9"/>
      <c r="C21" s="9"/>
      <c r="D21" s="32"/>
      <c r="E21" s="193" t="s">
        <v>38</v>
      </c>
      <c r="F21" s="193"/>
      <c r="G21" s="32"/>
      <c r="H21" s="52" t="s">
        <v>39</v>
      </c>
      <c r="I21" s="37"/>
      <c r="J21" s="9"/>
      <c r="K21" s="9"/>
      <c r="L21" s="9"/>
      <c r="M21" s="9"/>
      <c r="N21" s="102"/>
      <c r="O21" s="32"/>
      <c r="P21" s="39" t="s">
        <v>19</v>
      </c>
      <c r="S21" s="195"/>
      <c r="V21" s="107" t="s">
        <v>40</v>
      </c>
    </row>
    <row r="22" spans="1:22" ht="18" customHeight="1">
      <c r="A22" s="9"/>
      <c r="B22" s="9"/>
      <c r="C22" s="9"/>
      <c r="D22" s="32"/>
      <c r="E22" s="193" t="s">
        <v>41</v>
      </c>
      <c r="F22" s="193"/>
      <c r="G22" s="32"/>
      <c r="H22" s="52" t="s">
        <v>42</v>
      </c>
      <c r="I22" s="37"/>
      <c r="J22" s="9"/>
      <c r="K22" s="9"/>
      <c r="L22" s="9"/>
      <c r="M22" s="9"/>
      <c r="N22" s="102"/>
      <c r="O22" s="32"/>
      <c r="P22" s="39" t="s">
        <v>19</v>
      </c>
      <c r="S22" s="195"/>
      <c r="V22" s="107" t="s">
        <v>43</v>
      </c>
    </row>
    <row r="23" spans="1:22" ht="24" customHeight="1">
      <c r="A23" s="9"/>
      <c r="B23" s="9"/>
      <c r="C23" s="9"/>
      <c r="D23" s="32"/>
      <c r="E23" s="193" t="s">
        <v>44</v>
      </c>
      <c r="F23" s="193"/>
      <c r="G23" s="32"/>
      <c r="H23" s="53" t="s">
        <v>45</v>
      </c>
      <c r="I23" s="37"/>
      <c r="J23" s="9"/>
      <c r="K23" s="9"/>
      <c r="L23" s="9"/>
      <c r="M23" s="9"/>
      <c r="N23" s="102"/>
      <c r="O23" s="32"/>
      <c r="P23" s="39" t="s">
        <v>19</v>
      </c>
      <c r="S23" s="195"/>
      <c r="V23" s="106" t="s">
        <v>46</v>
      </c>
    </row>
    <row r="24" spans="1:22" ht="3" customHeight="1">
      <c r="A24" s="30"/>
      <c r="B24" s="59"/>
      <c r="C24" s="59"/>
      <c r="D24" s="59"/>
      <c r="E24" s="46"/>
      <c r="F24" s="47"/>
      <c r="G24" s="58"/>
      <c r="H24" s="40"/>
      <c r="I24" s="59"/>
      <c r="J24" s="59"/>
      <c r="K24" s="59"/>
      <c r="L24" s="59"/>
      <c r="M24" s="59"/>
      <c r="N24" s="102"/>
      <c r="O24" s="59"/>
      <c r="P24" s="40"/>
      <c r="S24" s="195"/>
      <c r="V24" s="104"/>
    </row>
    <row r="25" spans="1:22" ht="24" customHeight="1">
      <c r="A25" s="59"/>
      <c r="B25" s="59"/>
      <c r="C25" s="59"/>
      <c r="D25" s="32"/>
      <c r="E25" s="193" t="s">
        <v>47</v>
      </c>
      <c r="F25" s="193"/>
      <c r="G25" s="32"/>
      <c r="H25" s="57" t="s">
        <v>48</v>
      </c>
      <c r="I25" s="37"/>
      <c r="J25" s="59"/>
      <c r="K25" s="59"/>
      <c r="L25" s="59"/>
      <c r="M25" s="59"/>
      <c r="N25" s="102"/>
      <c r="O25" s="32"/>
      <c r="P25" s="84" t="s">
        <v>19</v>
      </c>
      <c r="S25" s="195"/>
      <c r="V25" s="107" t="s">
        <v>49</v>
      </c>
    </row>
    <row r="26" spans="1:22" ht="3" customHeight="1">
      <c r="A26" s="30"/>
      <c r="B26" s="9"/>
      <c r="C26" s="9"/>
      <c r="D26" s="9"/>
      <c r="E26" s="46"/>
      <c r="F26" s="47"/>
      <c r="G26" s="34"/>
      <c r="H26" s="40"/>
      <c r="I26" s="9"/>
      <c r="J26" s="9"/>
      <c r="K26" s="9"/>
      <c r="L26" s="9"/>
      <c r="M26" s="9"/>
      <c r="N26" s="102"/>
      <c r="O26" s="9"/>
      <c r="P26" s="32"/>
      <c r="S26" s="195"/>
      <c r="V26" s="104"/>
    </row>
    <row r="27" spans="1:22" ht="18" customHeight="1">
      <c r="A27" s="59"/>
      <c r="B27" s="59"/>
      <c r="C27" s="59"/>
      <c r="D27" s="32"/>
      <c r="E27" s="193" t="s">
        <v>50</v>
      </c>
      <c r="F27" s="193"/>
      <c r="G27" s="32"/>
      <c r="H27" s="53" t="s">
        <v>51</v>
      </c>
      <c r="I27" s="37"/>
      <c r="J27" s="59"/>
      <c r="K27" s="59"/>
      <c r="L27" s="59"/>
      <c r="M27" s="59"/>
      <c r="N27" s="102"/>
      <c r="O27" s="32"/>
      <c r="P27" s="84" t="s">
        <v>19</v>
      </c>
      <c r="S27" s="195"/>
      <c r="V27" s="105" t="s">
        <v>52</v>
      </c>
    </row>
    <row r="28" spans="1:22" ht="10.5" hidden="1" customHeight="1">
      <c r="A28" s="30"/>
      <c r="B28" s="59"/>
      <c r="C28" s="59"/>
      <c r="D28" s="59"/>
      <c r="E28" s="46"/>
      <c r="F28" s="47"/>
      <c r="G28" s="58"/>
      <c r="H28" s="40"/>
      <c r="I28" s="59"/>
      <c r="J28" s="59"/>
      <c r="K28" s="59"/>
      <c r="L28" s="59"/>
      <c r="M28" s="59"/>
      <c r="N28" s="102"/>
      <c r="O28" s="59"/>
      <c r="P28" s="32"/>
      <c r="S28" s="195"/>
      <c r="V28" s="104"/>
    </row>
    <row r="29" spans="1:22" ht="10.5" hidden="1" customHeight="1">
      <c r="A29" s="59"/>
      <c r="B29" s="59"/>
      <c r="C29" s="59"/>
      <c r="D29" s="32"/>
      <c r="E29" s="193" t="s">
        <v>53</v>
      </c>
      <c r="F29" s="193"/>
      <c r="G29" s="32"/>
      <c r="H29" s="57"/>
      <c r="I29" s="37"/>
      <c r="J29" s="59"/>
      <c r="K29" s="59"/>
      <c r="L29" s="59"/>
      <c r="M29" s="59"/>
      <c r="N29" s="102"/>
      <c r="O29" s="32"/>
      <c r="P29" s="84" t="str">
        <f>IF(H27="По обособленному подразделению","MANDATORY","OPTIONAL")</f>
        <v>OPTIONAL</v>
      </c>
      <c r="S29" s="195"/>
      <c r="V29" s="105" t="s">
        <v>54</v>
      </c>
    </row>
    <row r="30" spans="1:22" ht="3.75" customHeight="1">
      <c r="A30" s="55"/>
      <c r="B30" s="55"/>
      <c r="C30" s="55"/>
      <c r="D30" s="32"/>
      <c r="E30" s="46"/>
      <c r="F30" s="47"/>
      <c r="G30" s="58"/>
      <c r="H30" s="40"/>
      <c r="I30" s="32"/>
      <c r="J30" s="55"/>
      <c r="K30" s="55"/>
      <c r="L30" s="55"/>
      <c r="M30" s="55"/>
      <c r="N30" s="102"/>
      <c r="O30" s="32"/>
      <c r="P30" s="32"/>
      <c r="S30" s="196"/>
      <c r="V30" s="104"/>
    </row>
    <row r="31" spans="1:22" ht="3" customHeight="1">
      <c r="A31" s="41"/>
      <c r="B31" s="41"/>
      <c r="C31" s="59"/>
      <c r="D31" s="44"/>
      <c r="E31" s="43"/>
      <c r="F31" s="43"/>
      <c r="G31" s="43"/>
      <c r="H31" s="44"/>
      <c r="I31" s="59"/>
      <c r="J31" s="59"/>
      <c r="K31" s="59"/>
      <c r="L31" s="59"/>
      <c r="M31" s="59"/>
      <c r="N31" s="102"/>
      <c r="O31" s="59"/>
      <c r="P31" s="59"/>
      <c r="S31" s="82"/>
      <c r="V31" s="104"/>
    </row>
    <row r="32" spans="1:22" ht="3" customHeight="1">
      <c r="A32" s="41"/>
      <c r="B32" s="41"/>
      <c r="C32" s="9"/>
      <c r="D32" s="44"/>
      <c r="E32" s="43"/>
      <c r="F32" s="43"/>
      <c r="G32" s="43"/>
      <c r="H32" s="44"/>
      <c r="I32" s="9"/>
      <c r="J32" s="9"/>
      <c r="K32" s="9"/>
      <c r="L32" s="9"/>
      <c r="M32" s="9"/>
      <c r="N32" s="102"/>
      <c r="O32" s="9"/>
      <c r="P32" s="9"/>
      <c r="S32" s="82"/>
      <c r="V32" s="104"/>
    </row>
    <row r="33" spans="1:22" ht="24" customHeight="1">
      <c r="A33" s="41"/>
      <c r="B33" s="41"/>
      <c r="C33" s="59"/>
      <c r="D33" s="44"/>
      <c r="E33" s="193" t="s">
        <v>55</v>
      </c>
      <c r="F33" s="193"/>
      <c r="G33" s="32"/>
      <c r="H33" s="81" t="s">
        <v>56</v>
      </c>
      <c r="I33" s="59"/>
      <c r="J33" s="59"/>
      <c r="K33" s="59"/>
      <c r="L33" s="59"/>
      <c r="M33" s="59"/>
      <c r="N33" s="102"/>
      <c r="O33" s="59"/>
      <c r="P33" s="84" t="s">
        <v>19</v>
      </c>
      <c r="S33" s="79" t="s">
        <v>57</v>
      </c>
      <c r="V33" s="105" t="s">
        <v>58</v>
      </c>
    </row>
    <row r="34" spans="1:22" ht="3" customHeight="1">
      <c r="A34" s="41"/>
      <c r="B34" s="41"/>
      <c r="C34" s="59"/>
      <c r="D34" s="44"/>
      <c r="E34" s="43"/>
      <c r="F34" s="43"/>
      <c r="G34" s="43"/>
      <c r="H34" s="44"/>
      <c r="I34" s="59"/>
      <c r="J34" s="59"/>
      <c r="K34" s="59"/>
      <c r="L34" s="59"/>
      <c r="M34" s="59"/>
      <c r="N34" s="102"/>
      <c r="O34" s="59"/>
      <c r="P34" s="59"/>
      <c r="S34" s="82"/>
      <c r="V34" s="104"/>
    </row>
    <row r="35" spans="1:22" ht="24" customHeight="1">
      <c r="A35" s="41"/>
      <c r="B35" s="41"/>
      <c r="C35" s="59"/>
      <c r="D35" s="44"/>
      <c r="E35" s="193" t="s">
        <v>59</v>
      </c>
      <c r="F35" s="193"/>
      <c r="G35" s="32"/>
      <c r="H35" s="81" t="s">
        <v>60</v>
      </c>
      <c r="I35" s="59"/>
      <c r="J35" s="59"/>
      <c r="K35" s="59"/>
      <c r="L35" s="59"/>
      <c r="M35" s="59"/>
      <c r="N35" s="102"/>
      <c r="O35" s="59"/>
      <c r="P35" s="84" t="s">
        <v>19</v>
      </c>
      <c r="S35" s="79" t="s">
        <v>61</v>
      </c>
      <c r="V35" s="105" t="s">
        <v>62</v>
      </c>
    </row>
    <row r="36" spans="1:22" ht="3" customHeight="1">
      <c r="A36" s="41"/>
      <c r="B36" s="41"/>
      <c r="C36" s="59"/>
      <c r="D36" s="44"/>
      <c r="E36" s="43"/>
      <c r="F36" s="43"/>
      <c r="G36" s="43"/>
      <c r="H36" s="44"/>
      <c r="I36" s="59"/>
      <c r="J36" s="59"/>
      <c r="K36" s="59"/>
      <c r="L36" s="59"/>
      <c r="M36" s="59"/>
      <c r="N36" s="102"/>
      <c r="O36" s="59"/>
      <c r="P36" s="59"/>
      <c r="S36" s="82"/>
      <c r="V36" s="104"/>
    </row>
    <row r="37" spans="1:22" ht="24.75" customHeight="1">
      <c r="A37" s="41"/>
      <c r="B37" s="41"/>
      <c r="C37" s="59"/>
      <c r="D37" s="44"/>
      <c r="E37" s="193" t="s">
        <v>63</v>
      </c>
      <c r="F37" s="193"/>
      <c r="G37" s="32"/>
      <c r="H37" s="80" t="s">
        <v>64</v>
      </c>
      <c r="I37" s="59"/>
      <c r="J37" s="59"/>
      <c r="K37" s="59"/>
      <c r="L37" s="59"/>
      <c r="M37" s="59"/>
      <c r="N37" s="102"/>
      <c r="O37" s="59"/>
      <c r="P37" s="84" t="s">
        <v>19</v>
      </c>
      <c r="S37" s="82"/>
      <c r="V37" s="105" t="s">
        <v>65</v>
      </c>
    </row>
    <row r="38" spans="1:22" ht="3" customHeight="1">
      <c r="A38" s="41"/>
      <c r="B38" s="41"/>
      <c r="C38" s="59"/>
      <c r="D38" s="44"/>
      <c r="E38" s="43"/>
      <c r="F38" s="43"/>
      <c r="G38" s="43"/>
      <c r="H38" s="44"/>
      <c r="I38" s="59"/>
      <c r="J38" s="59"/>
      <c r="K38" s="59"/>
      <c r="L38" s="59"/>
      <c r="M38" s="59"/>
      <c r="N38" s="102"/>
      <c r="O38" s="59"/>
      <c r="P38" s="59"/>
      <c r="S38" s="82"/>
      <c r="V38" s="104"/>
    </row>
    <row r="39" spans="1:22" ht="24.75" customHeight="1">
      <c r="A39" s="41"/>
      <c r="B39" s="41"/>
      <c r="C39" s="59"/>
      <c r="D39" s="44"/>
      <c r="E39" s="193" t="s">
        <v>66</v>
      </c>
      <c r="F39" s="193"/>
      <c r="G39" s="32"/>
      <c r="H39" s="80" t="s">
        <v>67</v>
      </c>
      <c r="I39" s="59"/>
      <c r="J39" s="59"/>
      <c r="K39" s="59"/>
      <c r="L39" s="59"/>
      <c r="M39" s="59"/>
      <c r="N39" s="102"/>
      <c r="O39" s="59"/>
      <c r="P39" s="84" t="s">
        <v>19</v>
      </c>
      <c r="S39" s="82"/>
      <c r="V39" s="105" t="s">
        <v>68</v>
      </c>
    </row>
    <row r="40" spans="1:22" ht="3" customHeight="1">
      <c r="A40" s="41"/>
      <c r="B40" s="41"/>
      <c r="C40" s="59"/>
      <c r="D40" s="44"/>
      <c r="E40" s="43"/>
      <c r="F40" s="43"/>
      <c r="G40" s="43"/>
      <c r="H40" s="44"/>
      <c r="I40" s="59"/>
      <c r="J40" s="59"/>
      <c r="K40" s="59"/>
      <c r="L40" s="59"/>
      <c r="M40" s="59"/>
      <c r="N40" s="102"/>
      <c r="O40" s="59"/>
      <c r="P40" s="59"/>
      <c r="S40" s="82"/>
      <c r="V40" s="104"/>
    </row>
    <row r="41" spans="1:22" ht="24.75" customHeight="1">
      <c r="A41" s="41"/>
      <c r="B41" s="41"/>
      <c r="C41" s="59"/>
      <c r="D41" s="44"/>
      <c r="E41" s="193" t="s">
        <v>69</v>
      </c>
      <c r="F41" s="193"/>
      <c r="G41" s="32"/>
      <c r="H41" s="110" t="s">
        <v>70</v>
      </c>
      <c r="I41" s="59"/>
      <c r="J41" s="59"/>
      <c r="K41" s="59"/>
      <c r="L41" s="59"/>
      <c r="M41" s="59"/>
      <c r="N41" s="102"/>
      <c r="O41" s="59"/>
      <c r="P41" s="84" t="s">
        <v>19</v>
      </c>
      <c r="S41" s="79" t="s">
        <v>71</v>
      </c>
      <c r="V41" s="107" t="s">
        <v>72</v>
      </c>
    </row>
    <row r="42" spans="1:22" ht="3" customHeight="1">
      <c r="A42" s="41"/>
      <c r="B42" s="41"/>
      <c r="C42" s="59"/>
      <c r="D42" s="44"/>
      <c r="E42" s="43"/>
      <c r="F42" s="43"/>
      <c r="G42" s="43"/>
      <c r="H42" s="44"/>
      <c r="I42" s="59"/>
      <c r="J42" s="59"/>
      <c r="K42" s="59"/>
      <c r="L42" s="59"/>
      <c r="M42" s="59"/>
      <c r="N42" s="102"/>
      <c r="O42" s="59"/>
      <c r="P42" s="59"/>
      <c r="S42" s="82"/>
      <c r="V42" s="104"/>
    </row>
    <row r="43" spans="1:22" ht="18.75" customHeight="1">
      <c r="A43" s="41"/>
      <c r="B43" s="41"/>
      <c r="C43" s="59"/>
      <c r="D43" s="44"/>
      <c r="E43" s="193" t="s">
        <v>73</v>
      </c>
      <c r="F43" s="193"/>
      <c r="G43" s="32"/>
      <c r="H43" s="80" t="s">
        <v>74</v>
      </c>
      <c r="I43" s="59"/>
      <c r="J43" s="59"/>
      <c r="K43" s="59"/>
      <c r="L43" s="59"/>
      <c r="M43" s="59"/>
      <c r="N43" s="102"/>
      <c r="O43" s="59"/>
      <c r="P43" s="84" t="s">
        <v>19</v>
      </c>
      <c r="S43" s="82"/>
      <c r="V43" s="105" t="s">
        <v>75</v>
      </c>
    </row>
    <row r="44" spans="1:22" ht="3" customHeight="1">
      <c r="A44" s="41"/>
      <c r="B44" s="41"/>
      <c r="C44" s="59"/>
      <c r="D44" s="44"/>
      <c r="E44" s="43"/>
      <c r="F44" s="43"/>
      <c r="G44" s="43"/>
      <c r="H44" s="44"/>
      <c r="I44" s="59"/>
      <c r="J44" s="59"/>
      <c r="K44" s="59"/>
      <c r="L44" s="59"/>
      <c r="M44" s="59"/>
      <c r="N44" s="102"/>
      <c r="O44" s="59"/>
      <c r="P44" s="59"/>
      <c r="S44" s="82"/>
      <c r="V44" s="104"/>
    </row>
    <row r="45" spans="1:22" ht="75" customHeight="1">
      <c r="A45" s="41"/>
      <c r="B45" s="41"/>
      <c r="C45" s="9"/>
      <c r="D45" s="44"/>
      <c r="E45" s="193" t="s">
        <v>76</v>
      </c>
      <c r="F45" s="193"/>
      <c r="G45" s="32"/>
      <c r="H45" s="80" t="s">
        <v>77</v>
      </c>
      <c r="I45" s="9"/>
      <c r="J45" s="9"/>
      <c r="K45" s="9"/>
      <c r="L45" s="9"/>
      <c r="M45" s="9"/>
      <c r="N45" s="102"/>
      <c r="O45" s="9"/>
      <c r="P45" s="84" t="s">
        <v>19</v>
      </c>
      <c r="S45" s="79" t="s">
        <v>78</v>
      </c>
      <c r="V45" s="105" t="s">
        <v>79</v>
      </c>
    </row>
    <row r="46" spans="1:22" ht="3" customHeight="1">
      <c r="A46" s="41"/>
      <c r="B46" s="41"/>
      <c r="C46" s="9"/>
      <c r="D46" s="44"/>
      <c r="E46" s="43"/>
      <c r="F46" s="43"/>
      <c r="G46" s="43"/>
      <c r="H46" s="44"/>
      <c r="I46" s="9"/>
      <c r="J46" s="9"/>
      <c r="K46" s="9"/>
      <c r="L46" s="9"/>
      <c r="M46" s="9"/>
      <c r="N46" s="102"/>
      <c r="O46" s="9"/>
      <c r="P46" s="9"/>
      <c r="S46" s="82"/>
      <c r="V46" s="104"/>
    </row>
    <row r="47" spans="1:22" ht="11.25" hidden="1" customHeight="1">
      <c r="A47" s="41"/>
      <c r="B47" s="41"/>
      <c r="C47" s="59"/>
      <c r="D47" s="44"/>
      <c r="E47" s="43"/>
      <c r="F47" s="43"/>
      <c r="G47" s="43"/>
      <c r="H47" s="44"/>
      <c r="I47" s="59"/>
      <c r="J47" s="59"/>
      <c r="K47" s="59"/>
      <c r="L47" s="59"/>
      <c r="M47" s="59"/>
      <c r="N47" s="102"/>
      <c r="O47" s="59"/>
      <c r="P47" s="59"/>
      <c r="S47" s="82"/>
      <c r="V47" s="104"/>
    </row>
    <row r="48" spans="1:22" ht="11.25" hidden="1" customHeight="1">
      <c r="A48" s="41"/>
      <c r="B48" s="41"/>
      <c r="C48" s="59"/>
      <c r="D48" s="44"/>
      <c r="E48" s="43"/>
      <c r="F48" s="43"/>
      <c r="G48" s="43"/>
      <c r="H48" s="44"/>
      <c r="I48" s="59"/>
      <c r="J48" s="59"/>
      <c r="K48" s="59"/>
      <c r="L48" s="59"/>
      <c r="M48" s="59"/>
      <c r="N48" s="102"/>
      <c r="O48" s="59"/>
      <c r="P48" s="59"/>
      <c r="S48" s="82"/>
      <c r="V48" s="104"/>
    </row>
    <row r="49" spans="1:22" ht="11.25" hidden="1" customHeight="1">
      <c r="A49" s="41"/>
      <c r="B49" s="41"/>
      <c r="C49" s="59"/>
      <c r="D49" s="44"/>
      <c r="E49" s="43"/>
      <c r="F49" s="43"/>
      <c r="G49" s="43"/>
      <c r="H49" s="44"/>
      <c r="I49" s="59"/>
      <c r="J49" s="59"/>
      <c r="K49" s="59"/>
      <c r="L49" s="59"/>
      <c r="M49" s="59"/>
      <c r="N49" s="102"/>
      <c r="O49" s="59"/>
      <c r="P49" s="59"/>
      <c r="S49" s="82"/>
      <c r="V49" s="104"/>
    </row>
    <row r="50" spans="1:22" ht="11.25" hidden="1" customHeight="1">
      <c r="A50" s="41"/>
      <c r="B50" s="41"/>
      <c r="C50" s="59"/>
      <c r="D50" s="44"/>
      <c r="E50" s="43"/>
      <c r="F50" s="43"/>
      <c r="G50" s="43"/>
      <c r="H50" s="44"/>
      <c r="I50" s="59"/>
      <c r="J50" s="59"/>
      <c r="K50" s="59"/>
      <c r="L50" s="59"/>
      <c r="M50" s="59"/>
      <c r="N50" s="102"/>
      <c r="O50" s="59"/>
      <c r="P50" s="59"/>
      <c r="S50" s="82"/>
      <c r="V50" s="104"/>
    </row>
    <row r="51" spans="1:22" ht="11.25" hidden="1" customHeight="1">
      <c r="A51" s="41"/>
      <c r="B51" s="41"/>
      <c r="C51" s="59"/>
      <c r="D51" s="44"/>
      <c r="E51" s="43"/>
      <c r="F51" s="43"/>
      <c r="G51" s="43"/>
      <c r="H51" s="44"/>
      <c r="I51" s="59"/>
      <c r="J51" s="59"/>
      <c r="K51" s="59"/>
      <c r="L51" s="59"/>
      <c r="M51" s="59"/>
      <c r="N51" s="102"/>
      <c r="O51" s="59"/>
      <c r="P51" s="59"/>
      <c r="S51" s="82"/>
      <c r="V51" s="104"/>
    </row>
    <row r="52" spans="1:22" ht="11.25" hidden="1" customHeight="1">
      <c r="A52" s="41"/>
      <c r="B52" s="41"/>
      <c r="C52" s="59"/>
      <c r="D52" s="44"/>
      <c r="E52" s="43"/>
      <c r="F52" s="43"/>
      <c r="G52" s="43"/>
      <c r="H52" s="44"/>
      <c r="I52" s="59"/>
      <c r="J52" s="59"/>
      <c r="K52" s="59"/>
      <c r="L52" s="59"/>
      <c r="M52" s="59"/>
      <c r="N52" s="102"/>
      <c r="O52" s="59"/>
      <c r="P52" s="59"/>
      <c r="S52" s="82"/>
      <c r="V52" s="104"/>
    </row>
    <row r="53" spans="1:22" ht="11.25" hidden="1" customHeight="1">
      <c r="A53" s="41"/>
      <c r="B53" s="41"/>
      <c r="C53" s="59"/>
      <c r="D53" s="44"/>
      <c r="E53" s="43"/>
      <c r="F53" s="43"/>
      <c r="G53" s="43"/>
      <c r="H53" s="44"/>
      <c r="I53" s="59"/>
      <c r="J53" s="59"/>
      <c r="K53" s="59"/>
      <c r="L53" s="59"/>
      <c r="M53" s="59"/>
      <c r="N53" s="102"/>
      <c r="O53" s="59"/>
      <c r="P53" s="59"/>
      <c r="S53" s="82"/>
      <c r="V53" s="104"/>
    </row>
    <row r="54" spans="1:22" ht="11.25" hidden="1" customHeight="1">
      <c r="A54" s="41"/>
      <c r="B54" s="41"/>
      <c r="C54" s="59"/>
      <c r="D54" s="44"/>
      <c r="E54" s="43"/>
      <c r="F54" s="43"/>
      <c r="G54" s="43"/>
      <c r="H54" s="44"/>
      <c r="I54" s="59"/>
      <c r="J54" s="59"/>
      <c r="K54" s="59"/>
      <c r="L54" s="59"/>
      <c r="M54" s="59"/>
      <c r="N54" s="102"/>
      <c r="O54" s="59"/>
      <c r="P54" s="59"/>
      <c r="S54" s="82"/>
      <c r="V54" s="104"/>
    </row>
    <row r="55" spans="1:22" ht="11.25" hidden="1" customHeight="1">
      <c r="A55" s="41"/>
      <c r="B55" s="41"/>
      <c r="C55" s="9"/>
      <c r="D55" s="44"/>
      <c r="E55" s="43"/>
      <c r="F55" s="43"/>
      <c r="G55" s="43"/>
      <c r="H55" s="44"/>
      <c r="I55" s="9"/>
      <c r="J55" s="9"/>
      <c r="K55" s="9"/>
      <c r="L55" s="9"/>
      <c r="M55" s="9"/>
      <c r="N55" s="102"/>
      <c r="O55" s="9"/>
      <c r="P55" s="9"/>
      <c r="S55" s="82"/>
      <c r="V55" s="104"/>
    </row>
    <row r="56" spans="1:22" ht="11.25" hidden="1" customHeight="1">
      <c r="A56" s="41"/>
      <c r="B56" s="41"/>
      <c r="C56" s="9"/>
      <c r="D56" s="44"/>
      <c r="E56" s="43"/>
      <c r="F56" s="43"/>
      <c r="G56" s="43"/>
      <c r="H56" s="44"/>
      <c r="I56" s="9"/>
      <c r="J56" s="9"/>
      <c r="K56" s="9"/>
      <c r="L56" s="9"/>
      <c r="M56" s="9"/>
      <c r="N56" s="102"/>
      <c r="O56" s="9"/>
      <c r="P56" s="9"/>
      <c r="S56" s="82"/>
      <c r="V56" s="104"/>
    </row>
    <row r="57" spans="1:22" ht="11.25" hidden="1" customHeight="1">
      <c r="A57" s="41"/>
      <c r="B57" s="41"/>
      <c r="C57" s="9"/>
      <c r="D57" s="44"/>
      <c r="E57" s="43"/>
      <c r="F57" s="43"/>
      <c r="G57" s="43"/>
      <c r="H57" s="44"/>
      <c r="I57" s="9"/>
      <c r="J57" s="9"/>
      <c r="K57" s="9"/>
      <c r="L57" s="9"/>
      <c r="M57" s="9"/>
      <c r="N57" s="102"/>
      <c r="O57" s="9"/>
      <c r="P57" s="9"/>
      <c r="S57" s="82"/>
      <c r="V57" s="104"/>
    </row>
    <row r="58" spans="1:22" ht="5.25" customHeight="1">
      <c r="A58" s="41"/>
      <c r="B58" s="41"/>
      <c r="C58" s="9"/>
      <c r="D58" s="44"/>
      <c r="E58" s="85"/>
      <c r="F58" s="85"/>
      <c r="G58" s="85"/>
      <c r="H58" s="85"/>
      <c r="I58" s="9"/>
      <c r="J58" s="9"/>
      <c r="K58" s="9"/>
      <c r="L58" s="9"/>
      <c r="M58" s="9"/>
      <c r="N58" s="102"/>
      <c r="O58" s="9"/>
      <c r="P58" s="9"/>
      <c r="S58" s="82"/>
      <c r="V58" s="104"/>
    </row>
    <row r="59" spans="1:22" ht="6" customHeight="1">
      <c r="A59" s="9"/>
      <c r="B59" s="9"/>
      <c r="C59" s="9"/>
      <c r="D59" s="9"/>
      <c r="E59" s="86"/>
      <c r="F59" s="86"/>
      <c r="G59" s="86"/>
      <c r="H59" s="86"/>
      <c r="I59" s="9"/>
      <c r="J59" s="9"/>
      <c r="K59" s="9"/>
      <c r="L59" s="9"/>
      <c r="M59" s="9"/>
      <c r="N59" s="102"/>
      <c r="O59" s="9"/>
      <c r="P59" s="9"/>
      <c r="S59" s="82"/>
      <c r="V59" s="104"/>
    </row>
    <row r="60" spans="1:22" ht="15" customHeight="1">
      <c r="A60" s="9"/>
      <c r="B60" s="9"/>
      <c r="C60" s="9"/>
      <c r="D60" s="9"/>
      <c r="E60" s="203" t="s">
        <v>80</v>
      </c>
      <c r="F60" s="203"/>
      <c r="G60" s="54"/>
      <c r="H60" s="54"/>
      <c r="I60" s="9"/>
      <c r="J60" s="9"/>
      <c r="K60" s="9"/>
      <c r="L60" s="9"/>
      <c r="M60" s="9"/>
      <c r="N60" s="102"/>
      <c r="O60" s="9"/>
      <c r="P60" s="9"/>
      <c r="S60" s="82"/>
      <c r="V60" s="104"/>
    </row>
    <row r="61" spans="1:22" ht="6" customHeight="1">
      <c r="A61" s="9"/>
      <c r="B61" s="9"/>
      <c r="C61" s="9"/>
      <c r="D61" s="9"/>
      <c r="E61" s="46"/>
      <c r="F61" s="47"/>
      <c r="G61" s="9"/>
      <c r="H61" s="32"/>
      <c r="I61" s="9"/>
      <c r="J61" s="9"/>
      <c r="K61" s="9"/>
      <c r="L61" s="9"/>
      <c r="M61" s="9"/>
      <c r="N61" s="102"/>
      <c r="O61" s="9"/>
      <c r="P61" s="32"/>
      <c r="S61" s="82"/>
      <c r="V61" s="104"/>
    </row>
    <row r="62" spans="1:22" ht="24" customHeight="1">
      <c r="A62" s="59"/>
      <c r="B62" s="59"/>
      <c r="C62" s="59"/>
      <c r="D62" s="32"/>
      <c r="E62" s="193" t="s">
        <v>81</v>
      </c>
      <c r="F62" s="103" t="s">
        <v>82</v>
      </c>
      <c r="G62" s="32"/>
      <c r="H62" s="80" t="s">
        <v>83</v>
      </c>
      <c r="I62" s="37"/>
      <c r="J62" s="59"/>
      <c r="K62" s="59"/>
      <c r="L62" s="59"/>
      <c r="M62" s="59"/>
      <c r="N62" s="102"/>
      <c r="O62" s="32"/>
      <c r="P62" s="84" t="s">
        <v>19</v>
      </c>
      <c r="S62" s="82"/>
      <c r="V62" s="105" t="s">
        <v>84</v>
      </c>
    </row>
    <row r="63" spans="1:22" ht="24" customHeight="1">
      <c r="A63" s="59"/>
      <c r="B63" s="59"/>
      <c r="C63" s="59"/>
      <c r="D63" s="32"/>
      <c r="E63" s="193"/>
      <c r="F63" s="103" t="s">
        <v>85</v>
      </c>
      <c r="G63" s="32"/>
      <c r="H63" s="80" t="s">
        <v>86</v>
      </c>
      <c r="I63" s="37"/>
      <c r="J63" s="59"/>
      <c r="K63" s="59"/>
      <c r="L63" s="59"/>
      <c r="M63" s="59"/>
      <c r="N63" s="102"/>
      <c r="O63" s="32"/>
      <c r="P63" s="84" t="s">
        <v>19</v>
      </c>
      <c r="S63" s="82"/>
      <c r="V63" s="105" t="s">
        <v>87</v>
      </c>
    </row>
    <row r="64" spans="1:22" ht="15" customHeight="1">
      <c r="A64" s="59"/>
      <c r="B64" s="59"/>
      <c r="C64" s="59"/>
      <c r="D64" s="32"/>
      <c r="E64" s="193" t="s">
        <v>88</v>
      </c>
      <c r="F64" s="103" t="s">
        <v>89</v>
      </c>
      <c r="G64" s="32"/>
      <c r="H64" s="80" t="s">
        <v>90</v>
      </c>
      <c r="I64" s="37"/>
      <c r="J64" s="59"/>
      <c r="K64" s="59"/>
      <c r="L64" s="59"/>
      <c r="M64" s="59"/>
      <c r="N64" s="102"/>
      <c r="O64" s="32"/>
      <c r="P64" s="84" t="s">
        <v>19</v>
      </c>
      <c r="S64" s="82"/>
      <c r="V64" s="105" t="s">
        <v>91</v>
      </c>
    </row>
    <row r="65" spans="1:22" ht="15" customHeight="1">
      <c r="A65" s="59"/>
      <c r="B65" s="59"/>
      <c r="C65" s="59"/>
      <c r="D65" s="32"/>
      <c r="E65" s="193"/>
      <c r="F65" s="103" t="s">
        <v>92</v>
      </c>
      <c r="G65" s="32"/>
      <c r="H65" s="80" t="s">
        <v>93</v>
      </c>
      <c r="I65" s="37"/>
      <c r="J65" s="59"/>
      <c r="K65" s="59"/>
      <c r="L65" s="59"/>
      <c r="M65" s="59"/>
      <c r="N65" s="102"/>
      <c r="O65" s="32"/>
      <c r="P65" s="84" t="s">
        <v>19</v>
      </c>
      <c r="S65" s="82"/>
      <c r="V65" s="105" t="s">
        <v>94</v>
      </c>
    </row>
    <row r="66" spans="1:22" ht="15" customHeight="1">
      <c r="A66" s="59"/>
      <c r="B66" s="59"/>
      <c r="C66" s="59"/>
      <c r="D66" s="32"/>
      <c r="E66" s="193" t="s">
        <v>95</v>
      </c>
      <c r="F66" s="103" t="s">
        <v>89</v>
      </c>
      <c r="G66" s="32"/>
      <c r="H66" s="80" t="s">
        <v>96</v>
      </c>
      <c r="I66" s="37"/>
      <c r="J66" s="59"/>
      <c r="K66" s="59"/>
      <c r="L66" s="59"/>
      <c r="M66" s="59"/>
      <c r="N66" s="102"/>
      <c r="O66" s="32"/>
      <c r="P66" s="84" t="s">
        <v>19</v>
      </c>
      <c r="S66" s="82"/>
      <c r="V66" s="105" t="s">
        <v>97</v>
      </c>
    </row>
    <row r="67" spans="1:22" ht="15" customHeight="1">
      <c r="A67" s="59"/>
      <c r="B67" s="59"/>
      <c r="C67" s="59"/>
      <c r="D67" s="32"/>
      <c r="E67" s="193"/>
      <c r="F67" s="103" t="s">
        <v>92</v>
      </c>
      <c r="G67" s="32"/>
      <c r="H67" s="80" t="s">
        <v>93</v>
      </c>
      <c r="I67" s="37"/>
      <c r="J67" s="59"/>
      <c r="K67" s="59"/>
      <c r="L67" s="59"/>
      <c r="M67" s="59"/>
      <c r="N67" s="102"/>
      <c r="O67" s="32"/>
      <c r="P67" s="84" t="s">
        <v>19</v>
      </c>
      <c r="S67" s="82"/>
      <c r="V67" s="105" t="s">
        <v>98</v>
      </c>
    </row>
    <row r="68" spans="1:22" ht="15" customHeight="1">
      <c r="A68" s="9"/>
      <c r="B68" s="9"/>
      <c r="C68" s="9"/>
      <c r="D68" s="32"/>
      <c r="E68" s="193" t="s">
        <v>99</v>
      </c>
      <c r="F68" s="103" t="s">
        <v>89</v>
      </c>
      <c r="G68" s="32"/>
      <c r="H68" s="80" t="s">
        <v>100</v>
      </c>
      <c r="I68" s="37"/>
      <c r="J68" s="9"/>
      <c r="K68" s="9"/>
      <c r="L68" s="9"/>
      <c r="M68" s="9"/>
      <c r="N68" s="102"/>
      <c r="O68" s="32"/>
      <c r="P68" s="84" t="s">
        <v>19</v>
      </c>
      <c r="S68" s="82"/>
      <c r="V68" s="105" t="s">
        <v>101</v>
      </c>
    </row>
    <row r="69" spans="1:22" ht="15" customHeight="1">
      <c r="A69" s="9"/>
      <c r="B69" s="9"/>
      <c r="C69" s="9"/>
      <c r="D69" s="32"/>
      <c r="E69" s="193"/>
      <c r="F69" s="103" t="s">
        <v>102</v>
      </c>
      <c r="G69" s="32"/>
      <c r="H69" s="80" t="s">
        <v>103</v>
      </c>
      <c r="I69" s="37"/>
      <c r="J69" s="9"/>
      <c r="K69" s="9"/>
      <c r="L69" s="9"/>
      <c r="M69" s="9"/>
      <c r="N69" s="102"/>
      <c r="O69" s="32"/>
      <c r="P69" s="84" t="s">
        <v>19</v>
      </c>
      <c r="S69" s="82"/>
      <c r="V69" s="105" t="s">
        <v>104</v>
      </c>
    </row>
    <row r="70" spans="1:22" ht="15" customHeight="1">
      <c r="A70" s="9"/>
      <c r="B70" s="9"/>
      <c r="C70" s="9"/>
      <c r="D70" s="32"/>
      <c r="E70" s="193"/>
      <c r="F70" s="103" t="s">
        <v>92</v>
      </c>
      <c r="G70" s="32"/>
      <c r="H70" s="80" t="s">
        <v>105</v>
      </c>
      <c r="I70" s="37"/>
      <c r="J70" s="9"/>
      <c r="K70" s="9"/>
      <c r="L70" s="9"/>
      <c r="M70" s="9"/>
      <c r="N70" s="102"/>
      <c r="O70" s="32"/>
      <c r="P70" s="84" t="s">
        <v>19</v>
      </c>
      <c r="S70" s="82"/>
      <c r="V70" s="105" t="s">
        <v>106</v>
      </c>
    </row>
    <row r="71" spans="1:22" ht="15" customHeight="1">
      <c r="A71" s="9"/>
      <c r="B71" s="9"/>
      <c r="C71" s="9"/>
      <c r="D71" s="32"/>
      <c r="E71" s="193"/>
      <c r="F71" s="103" t="s">
        <v>107</v>
      </c>
      <c r="G71" s="32"/>
      <c r="H71" s="146" t="s">
        <v>108</v>
      </c>
      <c r="I71" s="37"/>
      <c r="J71" s="9"/>
      <c r="K71" s="9"/>
      <c r="L71" s="9"/>
      <c r="M71" s="9"/>
      <c r="N71" s="102"/>
      <c r="O71" s="32"/>
      <c r="P71" s="84" t="s">
        <v>19</v>
      </c>
      <c r="S71" s="82"/>
      <c r="V71" s="105" t="s">
        <v>109</v>
      </c>
    </row>
    <row r="72" spans="1:22" ht="9" customHeight="1">
      <c r="A72" s="9"/>
      <c r="B72" s="9"/>
      <c r="C72" s="9"/>
      <c r="D72" s="9"/>
      <c r="E72" s="48"/>
      <c r="F72" s="32"/>
      <c r="G72" s="9"/>
      <c r="H72" s="40"/>
      <c r="I72" s="9"/>
      <c r="J72" s="9"/>
      <c r="K72" s="9"/>
      <c r="L72" s="9"/>
      <c r="M72" s="9"/>
      <c r="N72" s="9"/>
      <c r="O72" s="9"/>
      <c r="P72" s="32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9"/>
      <c r="B75" s="9"/>
      <c r="C75" s="9"/>
      <c r="D75" s="9"/>
      <c r="E75" s="202" t="s">
        <v>110</v>
      </c>
      <c r="F75" s="202"/>
      <c r="G75" s="202"/>
      <c r="H75" s="202"/>
      <c r="I75" s="9"/>
      <c r="J75" s="9"/>
      <c r="K75" s="9"/>
      <c r="L75" s="9"/>
      <c r="M75" s="9"/>
      <c r="N75" s="9"/>
      <c r="O75" s="9"/>
      <c r="P75" s="9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1"/>
      <c r="B78" s="41"/>
      <c r="C78" s="59"/>
      <c r="D78" s="44"/>
      <c r="E78" s="193" t="s">
        <v>111</v>
      </c>
      <c r="F78" s="193"/>
      <c r="G78" s="32"/>
      <c r="H78" s="83"/>
      <c r="I78" s="59"/>
      <c r="J78" s="59"/>
      <c r="K78" s="59"/>
      <c r="L78" s="59"/>
      <c r="M78" s="59"/>
      <c r="N78" s="59"/>
      <c r="O78" s="59"/>
      <c r="P78" s="59"/>
      <c r="S78" s="79" t="s">
        <v>112</v>
      </c>
    </row>
    <row r="79" spans="1:22" ht="3" customHeight="1"/>
    <row r="80" spans="1:22" ht="24" customHeight="1">
      <c r="A80" s="41"/>
      <c r="B80" s="41"/>
      <c r="C80" s="59"/>
      <c r="D80" s="44"/>
      <c r="E80" s="193" t="s">
        <v>113</v>
      </c>
      <c r="F80" s="193"/>
      <c r="G80" s="32"/>
      <c r="H80" s="147" t="str">
        <f>HYPERLINK("https://eias.ru/files/46ep.stx.eias.justification.rtf","Загрузить")</f>
        <v>Загрузить</v>
      </c>
      <c r="I80" s="59"/>
      <c r="J80" s="59"/>
      <c r="K80" s="59"/>
      <c r="L80" s="59"/>
      <c r="M80" s="59"/>
      <c r="N80" s="59"/>
      <c r="O80" s="59"/>
      <c r="P80" s="59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5" customHeight="1">
      <c r="E86" s="204" t="s">
        <v>114</v>
      </c>
      <c r="F86" s="87" t="s">
        <v>115</v>
      </c>
      <c r="G86" s="88"/>
      <c r="H86" s="73" t="s">
        <v>116</v>
      </c>
    </row>
    <row r="87" spans="5:8" ht="15" customHeight="1">
      <c r="E87" s="204"/>
      <c r="F87" s="87" t="s">
        <v>117</v>
      </c>
      <c r="G87" s="88"/>
      <c r="H87" s="73" t="s">
        <v>118</v>
      </c>
    </row>
    <row r="88" spans="5:8" ht="15" customHeight="1">
      <c r="E88" s="204" t="s">
        <v>119</v>
      </c>
      <c r="F88" s="87" t="s">
        <v>115</v>
      </c>
      <c r="G88" s="88"/>
      <c r="H88" s="73" t="s">
        <v>120</v>
      </c>
    </row>
    <row r="89" spans="5:8" ht="15" customHeight="1">
      <c r="E89" s="204"/>
      <c r="F89" s="87" t="s">
        <v>117</v>
      </c>
      <c r="G89" s="88"/>
      <c r="H89" s="73" t="s">
        <v>118</v>
      </c>
    </row>
    <row r="90" spans="5:8" ht="15" customHeight="1">
      <c r="E90" s="204" t="s">
        <v>121</v>
      </c>
      <c r="F90" s="87" t="s">
        <v>115</v>
      </c>
      <c r="G90" s="88"/>
      <c r="H90" s="73" t="s">
        <v>122</v>
      </c>
    </row>
    <row r="91" spans="5:8" ht="15" customHeight="1">
      <c r="E91" s="204"/>
      <c r="F91" s="87" t="s">
        <v>117</v>
      </c>
      <c r="G91" s="88"/>
      <c r="H91" s="73" t="s">
        <v>118</v>
      </c>
    </row>
    <row r="92" spans="5:8" ht="15" customHeight="1">
      <c r="E92" s="204" t="s">
        <v>123</v>
      </c>
      <c r="F92" s="87" t="s">
        <v>115</v>
      </c>
      <c r="G92" s="88"/>
      <c r="H92" s="73" t="s">
        <v>124</v>
      </c>
    </row>
    <row r="93" spans="5:8" ht="15" customHeight="1">
      <c r="E93" s="204"/>
      <c r="F93" s="87" t="s">
        <v>117</v>
      </c>
      <c r="G93" s="88"/>
      <c r="H93" s="73" t="s">
        <v>118</v>
      </c>
    </row>
    <row r="94" spans="5:8" ht="15" customHeight="1">
      <c r="E94" s="204" t="s">
        <v>125</v>
      </c>
      <c r="F94" s="87" t="s">
        <v>115</v>
      </c>
      <c r="G94" s="88"/>
      <c r="H94" s="73" t="s">
        <v>126</v>
      </c>
    </row>
    <row r="95" spans="5:8" ht="15" customHeight="1">
      <c r="E95" s="204"/>
      <c r="F95" s="87" t="s">
        <v>117</v>
      </c>
      <c r="G95" s="88"/>
      <c r="H95" s="73" t="s">
        <v>118</v>
      </c>
    </row>
    <row r="96" spans="5:8" ht="15" customHeight="1">
      <c r="E96" s="204" t="s">
        <v>127</v>
      </c>
      <c r="F96" s="87" t="s">
        <v>115</v>
      </c>
      <c r="G96" s="88"/>
      <c r="H96" s="73" t="s">
        <v>128</v>
      </c>
    </row>
    <row r="97" spans="1:19" ht="15" customHeight="1">
      <c r="E97" s="204"/>
      <c r="F97" s="87" t="s">
        <v>117</v>
      </c>
      <c r="G97" s="88"/>
      <c r="H97" s="73" t="s">
        <v>118</v>
      </c>
    </row>
    <row r="98" spans="1:19" ht="15" customHeight="1">
      <c r="E98" s="204" t="s">
        <v>129</v>
      </c>
      <c r="F98" s="87" t="s">
        <v>115</v>
      </c>
      <c r="G98" s="88"/>
      <c r="H98" s="73" t="s">
        <v>130</v>
      </c>
    </row>
    <row r="99" spans="1:19" ht="15" customHeight="1">
      <c r="E99" s="204"/>
      <c r="F99" s="87" t="s">
        <v>117</v>
      </c>
      <c r="G99" s="88"/>
      <c r="H99" s="73" t="s">
        <v>118</v>
      </c>
    </row>
    <row r="100" spans="1:19" ht="15" customHeight="1">
      <c r="E100" s="204" t="s">
        <v>131</v>
      </c>
      <c r="F100" s="87" t="s">
        <v>115</v>
      </c>
      <c r="G100" s="88"/>
      <c r="H100" s="73" t="s">
        <v>132</v>
      </c>
    </row>
    <row r="101" spans="1:19" ht="15" customHeight="1">
      <c r="E101" s="204"/>
      <c r="F101" s="87" t="s">
        <v>117</v>
      </c>
      <c r="G101" s="88"/>
      <c r="H101" s="73" t="s">
        <v>118</v>
      </c>
    </row>
    <row r="102" spans="1:19" ht="15" customHeight="1">
      <c r="E102" s="204" t="s">
        <v>133</v>
      </c>
      <c r="F102" s="87" t="s">
        <v>115</v>
      </c>
      <c r="G102" s="88"/>
      <c r="H102" s="73" t="s">
        <v>134</v>
      </c>
    </row>
    <row r="103" spans="1:19" ht="15" customHeight="1">
      <c r="E103" s="204"/>
      <c r="F103" s="87" t="s">
        <v>117</v>
      </c>
      <c r="G103" s="88"/>
      <c r="H103" s="73" t="s">
        <v>118</v>
      </c>
    </row>
    <row r="104" spans="1:19" ht="15" customHeight="1">
      <c r="E104" s="204" t="s">
        <v>135</v>
      </c>
      <c r="F104" s="87" t="s">
        <v>115</v>
      </c>
      <c r="G104" s="88"/>
      <c r="H104" s="73" t="s">
        <v>136</v>
      </c>
    </row>
    <row r="105" spans="1:19" ht="15" customHeight="1">
      <c r="E105" s="204"/>
      <c r="F105" s="87" t="s">
        <v>117</v>
      </c>
      <c r="G105" s="88"/>
      <c r="H105" s="73" t="s">
        <v>118</v>
      </c>
    </row>
    <row r="106" spans="1:19" ht="15" customHeight="1">
      <c r="E106" s="204" t="s">
        <v>137</v>
      </c>
      <c r="F106" s="87" t="s">
        <v>115</v>
      </c>
      <c r="G106" s="88"/>
      <c r="H106" s="170" t="s">
        <v>138</v>
      </c>
    </row>
    <row r="107" spans="1:19" ht="15" customHeight="1">
      <c r="E107" s="204"/>
      <c r="F107" s="87" t="s">
        <v>117</v>
      </c>
      <c r="G107" s="88"/>
      <c r="H107" s="170" t="s">
        <v>118</v>
      </c>
    </row>
    <row r="108" spans="1:19" ht="15" customHeight="1">
      <c r="E108" s="204" t="s">
        <v>139</v>
      </c>
      <c r="F108" s="87" t="s">
        <v>115</v>
      </c>
      <c r="G108" s="88"/>
      <c r="H108" s="172" t="s">
        <v>140</v>
      </c>
    </row>
    <row r="109" spans="1:19" ht="15" customHeight="1">
      <c r="E109" s="204"/>
      <c r="F109" s="87" t="s">
        <v>117</v>
      </c>
      <c r="G109" s="88"/>
      <c r="H109" s="172" t="s">
        <v>118</v>
      </c>
    </row>
    <row r="110" spans="1:19" ht="5.25" customHeight="1">
      <c r="E110" s="85"/>
      <c r="F110" s="85"/>
      <c r="G110" s="85"/>
      <c r="H110" s="85"/>
    </row>
    <row r="111" spans="1:19" ht="5.25" customHeight="1">
      <c r="E111" s="86"/>
      <c r="F111" s="86"/>
      <c r="G111" s="86"/>
      <c r="H111" s="86"/>
    </row>
    <row r="112" spans="1:19" ht="30" customHeight="1">
      <c r="A112" s="41"/>
      <c r="B112" s="41"/>
      <c r="C112" s="59"/>
      <c r="D112" s="44"/>
      <c r="E112" s="193" t="s">
        <v>141</v>
      </c>
      <c r="F112" s="193"/>
      <c r="G112" s="32"/>
      <c r="H112" s="139" t="s">
        <v>142</v>
      </c>
      <c r="I112" s="59"/>
      <c r="J112" s="59"/>
      <c r="K112" s="59"/>
      <c r="L112" s="59"/>
      <c r="M112" s="59"/>
      <c r="N112" s="102"/>
      <c r="O112" s="59"/>
      <c r="S112" s="82"/>
    </row>
    <row r="113" spans="5:8" ht="5.25" customHeight="1">
      <c r="E113" s="85"/>
      <c r="F113" s="85"/>
      <c r="G113" s="85"/>
      <c r="H113" s="85"/>
    </row>
    <row r="114" spans="5:8" ht="5.25" customHeight="1">
      <c r="E114" s="86"/>
      <c r="F114" s="86"/>
      <c r="G114" s="86"/>
      <c r="H114" s="86"/>
    </row>
  </sheetData>
  <sheetProtection formatColumns="0" formatRows="0" insertRows="0" deleteColumns="0" deleteRows="0" sort="0" autoFilter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 xr:uid="{00000000-0002-0000-0100-000004000000}">
      <formula1>YES_NO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6000000}">
      <formula1>MR_LIST</formula1>
    </dataValidation>
  </dataValidations>
  <hyperlinks>
    <hyperlink ref="E8" r:id="rId1" display="https://sp.eias.ru/knowledgebase.php?article=125" xr:uid="{C261EDBE-D02C-1FFC-DCBD-32ADDE350D5A}"/>
    <hyperlink ref="H71" r:id="rId2" xr:uid="{2199527D-85D3-EE84-A0BC-7E7D1B298439}"/>
    <hyperlink ref="H80" r:id="rId3" display="https://eias.ru/files/46ep.stx.eias.justification.rtf" xr:uid="{8739BDD6-56CF-6807-E4CF-9055026EEA9E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C20F-2659-6D6B-A506-837BFF9FFA74}">
  <sheetPr>
    <tabColor rgb="FFD3DBDB"/>
    <pageSetUpPr fitToPage="1"/>
  </sheetPr>
  <dimension ref="A1:T146"/>
  <sheetViews>
    <sheetView showGridLines="0" tabSelected="1" topLeftCell="C7" workbookViewId="0">
      <selection activeCell="L71" sqref="L71"/>
    </sheetView>
  </sheetViews>
  <sheetFormatPr defaultRowHeight="10.5" customHeight="1"/>
  <cols>
    <col min="1" max="2" width="4.7109375" style="177" hidden="1" customWidth="1"/>
    <col min="3" max="3" width="2.7109375" style="177" customWidth="1"/>
    <col min="4" max="4" width="10.7109375" style="177" customWidth="1"/>
    <col min="5" max="5" width="70.7109375" style="177" customWidth="1"/>
    <col min="6" max="6" width="10.7109375" style="177" customWidth="1"/>
    <col min="7" max="7" width="6.7109375" style="177" customWidth="1"/>
    <col min="8" max="12" width="17.7109375" style="177" customWidth="1"/>
    <col min="13" max="13" width="2.7109375" style="177" customWidth="1"/>
    <col min="14" max="19" width="13.5703125" style="177" hidden="1" customWidth="1"/>
    <col min="20" max="20" width="33.7109375" style="177" hidden="1" customWidth="1"/>
  </cols>
  <sheetData>
    <row r="1" spans="1:20" ht="10.5" hidden="1" customHeight="1"/>
    <row r="2" spans="1:20" ht="10.5" hidden="1" customHeight="1"/>
    <row r="3" spans="1:20" ht="10.5" hidden="1" customHeight="1">
      <c r="H3" s="109" t="s">
        <v>143</v>
      </c>
      <c r="I3" s="108" t="s">
        <v>144</v>
      </c>
      <c r="J3" s="108" t="s">
        <v>145</v>
      </c>
      <c r="K3" s="108" t="s">
        <v>146</v>
      </c>
      <c r="L3" s="108" t="s">
        <v>147</v>
      </c>
      <c r="N3" s="109" t="s">
        <v>148</v>
      </c>
      <c r="O3" s="109" t="s">
        <v>149</v>
      </c>
      <c r="P3" s="109" t="s">
        <v>150</v>
      </c>
      <c r="Q3" s="109" t="s">
        <v>151</v>
      </c>
      <c r="R3" s="109" t="s">
        <v>152</v>
      </c>
      <c r="S3" s="109" t="s">
        <v>153</v>
      </c>
      <c r="T3" s="109" t="s">
        <v>154</v>
      </c>
    </row>
    <row r="4" spans="1:20" ht="10.5" hidden="1" customHeight="1">
      <c r="A4" s="69"/>
      <c r="F4" s="68"/>
      <c r="G4" s="68"/>
      <c r="H4" s="68"/>
      <c r="I4" s="68"/>
      <c r="J4" s="68"/>
      <c r="K4" s="68"/>
      <c r="L4" s="68"/>
    </row>
    <row r="5" spans="1:20" ht="10.5" hidden="1" customHeight="1">
      <c r="A5" s="67"/>
    </row>
    <row r="6" spans="1:20" ht="10.5" hidden="1" customHeight="1">
      <c r="A6" s="67"/>
    </row>
    <row r="7" spans="1:20" ht="6" customHeight="1">
      <c r="A7" s="67"/>
      <c r="D7" s="62"/>
      <c r="E7" s="62"/>
      <c r="F7" s="62"/>
      <c r="G7" s="62"/>
      <c r="H7" s="62"/>
      <c r="I7" s="62"/>
      <c r="J7" s="62"/>
      <c r="K7" s="62"/>
    </row>
    <row r="8" spans="1:20" ht="12" customHeight="1">
      <c r="A8" s="67"/>
      <c r="D8" s="70" t="s">
        <v>15</v>
      </c>
      <c r="E8" s="70"/>
      <c r="F8" s="66"/>
      <c r="G8" s="66"/>
      <c r="H8" s="66"/>
      <c r="I8" s="66"/>
      <c r="J8" s="66"/>
      <c r="K8" s="66"/>
    </row>
    <row r="9" spans="1:20" ht="12" customHeight="1">
      <c r="D9" s="112" t="str">
        <f>IF(ORG="","Не определено",ORG)</f>
        <v>АО "Управляющая компания "Промышленно-логистический парк"</v>
      </c>
      <c r="E9" s="112"/>
    </row>
    <row r="10" spans="1:20" ht="15" customHeight="1">
      <c r="D10" s="111"/>
      <c r="E10" s="111"/>
      <c r="F10" s="64"/>
      <c r="G10" s="64"/>
      <c r="H10" s="64"/>
      <c r="I10" s="64"/>
      <c r="J10" s="64"/>
      <c r="K10" s="64"/>
      <c r="L10" s="65" t="s">
        <v>155</v>
      </c>
    </row>
    <row r="11" spans="1:20" ht="15" customHeight="1">
      <c r="C11" s="62"/>
      <c r="D11" s="205" t="s">
        <v>156</v>
      </c>
      <c r="E11" s="205" t="s">
        <v>157</v>
      </c>
      <c r="F11" s="205" t="s">
        <v>158</v>
      </c>
      <c r="G11" s="205" t="s">
        <v>159</v>
      </c>
      <c r="H11" s="205" t="s">
        <v>160</v>
      </c>
      <c r="I11" s="205" t="s">
        <v>161</v>
      </c>
      <c r="J11" s="205"/>
      <c r="K11" s="205"/>
      <c r="L11" s="205"/>
    </row>
    <row r="12" spans="1:20" ht="15" customHeight="1">
      <c r="C12" s="62"/>
      <c r="D12" s="205"/>
      <c r="E12" s="205"/>
      <c r="F12" s="205"/>
      <c r="G12" s="205"/>
      <c r="H12" s="205"/>
      <c r="I12" s="72" t="s">
        <v>162</v>
      </c>
      <c r="J12" s="72" t="s">
        <v>163</v>
      </c>
      <c r="K12" s="72" t="s">
        <v>164</v>
      </c>
      <c r="L12" s="72" t="s">
        <v>165</v>
      </c>
    </row>
    <row r="13" spans="1:20" ht="12" customHeight="1">
      <c r="D13" s="63">
        <v>0</v>
      </c>
      <c r="E13" s="63">
        <v>1</v>
      </c>
      <c r="F13" s="63">
        <v>2</v>
      </c>
      <c r="G13" s="63">
        <v>3</v>
      </c>
      <c r="H13" s="63">
        <v>4</v>
      </c>
      <c r="I13" s="63">
        <v>5</v>
      </c>
      <c r="J13" s="63">
        <v>6</v>
      </c>
      <c r="K13" s="63">
        <v>7</v>
      </c>
      <c r="L13" s="63">
        <v>8</v>
      </c>
    </row>
    <row r="14" spans="1:20" ht="18" customHeight="1">
      <c r="C14" s="62"/>
      <c r="D14" s="206" t="s">
        <v>166</v>
      </c>
      <c r="E14" s="207"/>
      <c r="F14" s="207"/>
      <c r="G14" s="138"/>
      <c r="H14" s="136"/>
      <c r="I14" s="136"/>
      <c r="J14" s="136"/>
      <c r="K14" s="136"/>
      <c r="L14" s="137"/>
      <c r="N14" s="128"/>
      <c r="O14" s="128"/>
      <c r="P14" s="128"/>
      <c r="Q14" s="128"/>
      <c r="R14" s="128"/>
      <c r="S14" s="128"/>
      <c r="T14" s="128"/>
    </row>
    <row r="15" spans="1:20" ht="12" customHeight="1">
      <c r="C15" s="62"/>
      <c r="D15" s="73" t="s">
        <v>167</v>
      </c>
      <c r="E15" s="121" t="s">
        <v>168</v>
      </c>
      <c r="F15" s="122" t="s">
        <v>169</v>
      </c>
      <c r="G15" s="122">
        <v>10</v>
      </c>
      <c r="H15" s="61">
        <f>SUM(I15:L15)</f>
        <v>113029.857</v>
      </c>
      <c r="I15" s="61">
        <f>SUM(I16,I17,I20,I23)</f>
        <v>12092.53</v>
      </c>
      <c r="J15" s="61">
        <f>SUM(J16,J17,J20,J23)</f>
        <v>9243.6209999999992</v>
      </c>
      <c r="K15" s="61">
        <f>SUM(K16,K17,K20,K23)</f>
        <v>91693.706000000006</v>
      </c>
      <c r="L15" s="61">
        <f>SUM(L16,L17,L20,L23)</f>
        <v>0</v>
      </c>
      <c r="N15" s="128"/>
      <c r="O15" s="128"/>
      <c r="P15" s="128"/>
      <c r="Q15" s="128"/>
      <c r="R15" s="128"/>
      <c r="S15" s="128"/>
      <c r="T15" s="130" t="s">
        <v>170</v>
      </c>
    </row>
    <row r="16" spans="1:20" ht="12" customHeight="1">
      <c r="C16" s="62"/>
      <c r="D16" s="113" t="s">
        <v>171</v>
      </c>
      <c r="E16" s="123" t="s">
        <v>172</v>
      </c>
      <c r="F16" s="114" t="s">
        <v>169</v>
      </c>
      <c r="G16" s="72">
        <v>20</v>
      </c>
      <c r="H16" s="61">
        <f>SUM(I16:L16)</f>
        <v>12092.53</v>
      </c>
      <c r="I16" s="71">
        <v>12092.53</v>
      </c>
      <c r="J16" s="71"/>
      <c r="K16" s="71"/>
      <c r="L16" s="71"/>
      <c r="N16" s="128"/>
      <c r="O16" s="128"/>
      <c r="P16" s="128"/>
      <c r="Q16" s="128"/>
      <c r="R16" s="128"/>
      <c r="S16" s="128"/>
      <c r="T16" s="130" t="s">
        <v>170</v>
      </c>
    </row>
    <row r="17" spans="1:20" ht="12" customHeight="1">
      <c r="C17" s="62"/>
      <c r="D17" s="113" t="s">
        <v>173</v>
      </c>
      <c r="E17" s="123" t="s">
        <v>174</v>
      </c>
      <c r="F17" s="114" t="s">
        <v>169</v>
      </c>
      <c r="G17" s="72">
        <v>30</v>
      </c>
      <c r="H17" s="61">
        <f>SUM(I17:L17)</f>
        <v>0</v>
      </c>
      <c r="I17" s="61">
        <f>SUM(I18:I19)</f>
        <v>0</v>
      </c>
      <c r="J17" s="61">
        <f>SUM(J18:J19)</f>
        <v>0</v>
      </c>
      <c r="K17" s="61">
        <f>SUM(K18:K19)</f>
        <v>0</v>
      </c>
      <c r="L17" s="61">
        <f>SUM(L18:L19)</f>
        <v>0</v>
      </c>
      <c r="N17" s="128"/>
      <c r="O17" s="128"/>
      <c r="P17" s="128"/>
      <c r="Q17" s="128"/>
      <c r="R17" s="128"/>
      <c r="S17" s="128"/>
      <c r="T17" s="130" t="s">
        <v>170</v>
      </c>
    </row>
    <row r="18" spans="1:20" ht="12" hidden="1" customHeight="1">
      <c r="C18" s="62"/>
      <c r="D18" s="120"/>
      <c r="E18" s="119"/>
      <c r="F18" s="117"/>
      <c r="G18" s="117"/>
      <c r="H18" s="115"/>
      <c r="I18" s="115"/>
      <c r="J18" s="115"/>
      <c r="K18" s="115"/>
      <c r="L18" s="118"/>
      <c r="N18" s="130" t="s">
        <v>175</v>
      </c>
      <c r="O18" s="128"/>
      <c r="P18" s="128"/>
      <c r="Q18" s="128"/>
      <c r="R18" s="128"/>
      <c r="S18" s="128"/>
      <c r="T18" s="128"/>
    </row>
    <row r="19" spans="1:20" ht="12" customHeight="1">
      <c r="C19" s="62"/>
      <c r="D19" s="116"/>
      <c r="E19" s="119" t="s">
        <v>176</v>
      </c>
      <c r="F19" s="117"/>
      <c r="G19" s="117"/>
      <c r="H19" s="115"/>
      <c r="I19" s="115"/>
      <c r="J19" s="115"/>
      <c r="K19" s="115"/>
      <c r="L19" s="118"/>
      <c r="N19" s="128"/>
      <c r="O19" s="128"/>
      <c r="P19" s="128"/>
      <c r="Q19" s="128"/>
      <c r="R19" s="128"/>
      <c r="S19" s="128"/>
      <c r="T19" s="133" t="s">
        <v>177</v>
      </c>
    </row>
    <row r="20" spans="1:20" ht="12" customHeight="1">
      <c r="C20" s="62"/>
      <c r="D20" s="113" t="s">
        <v>178</v>
      </c>
      <c r="E20" s="123" t="s">
        <v>179</v>
      </c>
      <c r="F20" s="114" t="s">
        <v>169</v>
      </c>
      <c r="G20" s="72" t="s">
        <v>180</v>
      </c>
      <c r="H20" s="61">
        <f>SUM(I20:L20)</f>
        <v>0</v>
      </c>
      <c r="I20" s="61">
        <f>SUM(I21:I22)</f>
        <v>0</v>
      </c>
      <c r="J20" s="61">
        <f>SUM(J21:J22)</f>
        <v>0</v>
      </c>
      <c r="K20" s="61">
        <f>SUM(K21:K22)</f>
        <v>0</v>
      </c>
      <c r="L20" s="61">
        <f>SUM(L21:L22)</f>
        <v>0</v>
      </c>
      <c r="N20" s="128"/>
      <c r="O20" s="128"/>
      <c r="P20" s="128"/>
      <c r="Q20" s="128"/>
      <c r="R20" s="128"/>
      <c r="S20" s="128"/>
      <c r="T20" s="130" t="s">
        <v>170</v>
      </c>
    </row>
    <row r="21" spans="1:20" ht="12" hidden="1" customHeight="1">
      <c r="C21" s="62"/>
      <c r="D21" s="120"/>
      <c r="E21" s="119"/>
      <c r="F21" s="117"/>
      <c r="G21" s="117"/>
      <c r="H21" s="115"/>
      <c r="I21" s="115"/>
      <c r="J21" s="115"/>
      <c r="K21" s="115"/>
      <c r="L21" s="118"/>
      <c r="N21" s="130" t="s">
        <v>175</v>
      </c>
      <c r="O21" s="128"/>
      <c r="P21" s="128"/>
      <c r="Q21" s="128"/>
      <c r="R21" s="128"/>
      <c r="S21" s="128"/>
      <c r="T21" s="128"/>
    </row>
    <row r="22" spans="1:20" ht="12" customHeight="1">
      <c r="C22" s="62"/>
      <c r="D22" s="116"/>
      <c r="E22" s="119" t="s">
        <v>176</v>
      </c>
      <c r="F22" s="117"/>
      <c r="G22" s="117"/>
      <c r="H22" s="115"/>
      <c r="I22" s="115"/>
      <c r="J22" s="115"/>
      <c r="K22" s="115"/>
      <c r="L22" s="118"/>
      <c r="N22" s="128"/>
      <c r="O22" s="128"/>
      <c r="P22" s="128"/>
      <c r="Q22" s="128"/>
      <c r="R22" s="128"/>
      <c r="S22" s="128"/>
      <c r="T22" s="133" t="s">
        <v>181</v>
      </c>
    </row>
    <row r="23" spans="1:20" ht="12" customHeight="1">
      <c r="C23" s="62"/>
      <c r="D23" s="113" t="s">
        <v>182</v>
      </c>
      <c r="E23" s="123" t="s">
        <v>183</v>
      </c>
      <c r="F23" s="114" t="s">
        <v>169</v>
      </c>
      <c r="G23" s="72" t="s">
        <v>184</v>
      </c>
      <c r="H23" s="61">
        <f>SUM(I23:L23)</f>
        <v>100937.327</v>
      </c>
      <c r="I23" s="61">
        <f>SUM(I24:I26)</f>
        <v>0</v>
      </c>
      <c r="J23" s="61">
        <f>SUM(J24:J26)</f>
        <v>9243.6209999999992</v>
      </c>
      <c r="K23" s="61">
        <f>SUM(K24:K26)</f>
        <v>91693.706000000006</v>
      </c>
      <c r="L23" s="61">
        <f>SUM(L24:L26)</f>
        <v>0</v>
      </c>
      <c r="N23" s="128"/>
      <c r="O23" s="128"/>
      <c r="P23" s="128"/>
      <c r="Q23" s="128"/>
      <c r="R23" s="128"/>
      <c r="S23" s="128"/>
      <c r="T23" s="130" t="s">
        <v>170</v>
      </c>
    </row>
    <row r="24" spans="1:20" ht="12" hidden="1" customHeight="1">
      <c r="C24" s="62"/>
      <c r="D24" s="120"/>
      <c r="E24" s="119"/>
      <c r="F24" s="117"/>
      <c r="G24" s="117"/>
      <c r="H24" s="115"/>
      <c r="I24" s="115"/>
      <c r="J24" s="115"/>
      <c r="K24" s="115"/>
      <c r="L24" s="118"/>
      <c r="N24" s="130" t="s">
        <v>175</v>
      </c>
      <c r="O24" s="128"/>
      <c r="P24" s="128"/>
      <c r="Q24" s="128"/>
      <c r="R24" s="128"/>
      <c r="S24" s="128"/>
      <c r="T24" s="128"/>
    </row>
    <row r="25" spans="1:20" s="175" customFormat="1" ht="12" customHeight="1">
      <c r="A25" s="148"/>
      <c r="B25" s="148"/>
      <c r="C25" s="149" t="s">
        <v>185</v>
      </c>
      <c r="D25" s="150" t="str">
        <f>"1.4."&amp;N25</f>
        <v>1.4.1</v>
      </c>
      <c r="E25" s="151" t="s">
        <v>186</v>
      </c>
      <c r="F25" s="152" t="s">
        <v>169</v>
      </c>
      <c r="G25" s="152" t="s">
        <v>184</v>
      </c>
      <c r="H25" s="153">
        <f>SUM(I25:L25)</f>
        <v>100937.327</v>
      </c>
      <c r="I25" s="154"/>
      <c r="J25" s="154">
        <v>9243.6209999999992</v>
      </c>
      <c r="K25" s="154">
        <f>113029.857-J25-I16</f>
        <v>91693.706000000006</v>
      </c>
      <c r="L25" s="154"/>
      <c r="M25" s="148"/>
      <c r="N25" s="155" t="s">
        <v>167</v>
      </c>
      <c r="O25" s="156" t="s">
        <v>186</v>
      </c>
      <c r="P25" s="156" t="s">
        <v>187</v>
      </c>
      <c r="Q25" s="156" t="s">
        <v>188</v>
      </c>
      <c r="R25" s="156" t="s">
        <v>189</v>
      </c>
      <c r="S25" s="155" t="s">
        <v>190</v>
      </c>
      <c r="T25" s="155" t="s">
        <v>191</v>
      </c>
    </row>
    <row r="26" spans="1:20" ht="12" customHeight="1">
      <c r="C26" s="62"/>
      <c r="D26" s="116"/>
      <c r="E26" s="119" t="s">
        <v>176</v>
      </c>
      <c r="F26" s="117"/>
      <c r="G26" s="117"/>
      <c r="H26" s="115"/>
      <c r="I26" s="115"/>
      <c r="J26" s="115"/>
      <c r="K26" s="115"/>
      <c r="L26" s="118"/>
      <c r="N26" s="128"/>
      <c r="O26" s="128"/>
      <c r="P26" s="128"/>
      <c r="Q26" s="128"/>
      <c r="R26" s="128"/>
      <c r="S26" s="128"/>
      <c r="T26" s="133" t="s">
        <v>192</v>
      </c>
    </row>
    <row r="27" spans="1:20" ht="12" customHeight="1">
      <c r="C27" s="62"/>
      <c r="D27" s="73" t="s">
        <v>193</v>
      </c>
      <c r="E27" s="121" t="s">
        <v>194</v>
      </c>
      <c r="F27" s="122" t="s">
        <v>169</v>
      </c>
      <c r="G27" s="122" t="s">
        <v>195</v>
      </c>
      <c r="H27" s="61">
        <f t="shared" ref="H27:H39" si="0">SUM(I27:L27)</f>
        <v>4444.8636999999999</v>
      </c>
      <c r="I27" s="61">
        <f>SUM(I29,I30,I31)</f>
        <v>0</v>
      </c>
      <c r="J27" s="61">
        <f>SUM(J28,J30,J31)</f>
        <v>0</v>
      </c>
      <c r="K27" s="61">
        <f>SUM(K28,K29,K31)</f>
        <v>0</v>
      </c>
      <c r="L27" s="61">
        <f>SUM(L28,L29,L30)</f>
        <v>4444.8636999999999</v>
      </c>
      <c r="N27" s="128"/>
      <c r="O27" s="128"/>
      <c r="P27" s="128"/>
      <c r="Q27" s="128"/>
      <c r="R27" s="128"/>
      <c r="S27" s="128"/>
      <c r="T27" s="130" t="s">
        <v>170</v>
      </c>
    </row>
    <row r="28" spans="1:20" ht="12" customHeight="1">
      <c r="C28" s="62"/>
      <c r="D28" s="113" t="s">
        <v>196</v>
      </c>
      <c r="E28" s="123" t="s">
        <v>162</v>
      </c>
      <c r="F28" s="114" t="s">
        <v>169</v>
      </c>
      <c r="G28" s="72" t="s">
        <v>197</v>
      </c>
      <c r="H28" s="61">
        <f t="shared" si="0"/>
        <v>0</v>
      </c>
      <c r="I28" s="127"/>
      <c r="J28" s="71"/>
      <c r="K28" s="71"/>
      <c r="L28" s="71"/>
      <c r="N28" s="128"/>
      <c r="O28" s="128"/>
      <c r="P28" s="128"/>
      <c r="Q28" s="128"/>
      <c r="R28" s="128"/>
      <c r="S28" s="128"/>
      <c r="T28" s="130" t="s">
        <v>170</v>
      </c>
    </row>
    <row r="29" spans="1:20" ht="12" customHeight="1">
      <c r="C29" s="62"/>
      <c r="D29" s="113" t="s">
        <v>198</v>
      </c>
      <c r="E29" s="123" t="s">
        <v>163</v>
      </c>
      <c r="F29" s="114" t="s">
        <v>169</v>
      </c>
      <c r="G29" s="72" t="s">
        <v>199</v>
      </c>
      <c r="H29" s="61">
        <f t="shared" si="0"/>
        <v>0</v>
      </c>
      <c r="I29" s="71"/>
      <c r="J29" s="127"/>
      <c r="K29" s="71"/>
      <c r="L29" s="71"/>
      <c r="N29" s="128"/>
      <c r="O29" s="128"/>
      <c r="P29" s="128"/>
      <c r="Q29" s="128"/>
      <c r="R29" s="128"/>
      <c r="S29" s="128"/>
      <c r="T29" s="130" t="s">
        <v>170</v>
      </c>
    </row>
    <row r="30" spans="1:20" ht="12" customHeight="1">
      <c r="C30" s="62"/>
      <c r="D30" s="113" t="s">
        <v>200</v>
      </c>
      <c r="E30" s="123" t="s">
        <v>164</v>
      </c>
      <c r="F30" s="114" t="s">
        <v>169</v>
      </c>
      <c r="G30" s="72" t="s">
        <v>201</v>
      </c>
      <c r="H30" s="61">
        <f t="shared" si="0"/>
        <v>4444.8636999999999</v>
      </c>
      <c r="I30" s="71"/>
      <c r="J30" s="71"/>
      <c r="K30" s="127"/>
      <c r="L30" s="71">
        <f>L34+L45+L46</f>
        <v>4444.8636999999999</v>
      </c>
      <c r="N30" s="128"/>
      <c r="O30" s="128"/>
      <c r="P30" s="128"/>
      <c r="Q30" s="128"/>
      <c r="R30" s="128"/>
      <c r="S30" s="128"/>
      <c r="T30" s="130" t="s">
        <v>170</v>
      </c>
    </row>
    <row r="31" spans="1:20" ht="12" customHeight="1">
      <c r="C31" s="62"/>
      <c r="D31" s="113" t="s">
        <v>202</v>
      </c>
      <c r="E31" s="123" t="s">
        <v>203</v>
      </c>
      <c r="F31" s="114" t="s">
        <v>169</v>
      </c>
      <c r="G31" s="72" t="s">
        <v>204</v>
      </c>
      <c r="H31" s="61">
        <f t="shared" si="0"/>
        <v>0</v>
      </c>
      <c r="I31" s="71"/>
      <c r="J31" s="71"/>
      <c r="K31" s="71"/>
      <c r="L31" s="127"/>
      <c r="N31" s="128"/>
      <c r="O31" s="128"/>
      <c r="P31" s="128"/>
      <c r="Q31" s="128"/>
      <c r="R31" s="128"/>
      <c r="S31" s="128"/>
      <c r="T31" s="130" t="s">
        <v>170</v>
      </c>
    </row>
    <row r="32" spans="1:20" ht="12" customHeight="1">
      <c r="C32" s="62"/>
      <c r="D32" s="73" t="s">
        <v>205</v>
      </c>
      <c r="E32" s="121" t="s">
        <v>206</v>
      </c>
      <c r="F32" s="122" t="s">
        <v>169</v>
      </c>
      <c r="G32" s="122" t="s">
        <v>207</v>
      </c>
      <c r="H32" s="61">
        <f t="shared" si="0"/>
        <v>0</v>
      </c>
      <c r="I32" s="71"/>
      <c r="J32" s="71"/>
      <c r="K32" s="71"/>
      <c r="L32" s="71"/>
      <c r="N32" s="128"/>
      <c r="O32" s="128"/>
      <c r="P32" s="128"/>
      <c r="Q32" s="128"/>
      <c r="R32" s="128"/>
      <c r="S32" s="128"/>
      <c r="T32" s="130" t="s">
        <v>170</v>
      </c>
    </row>
    <row r="33" spans="3:20" ht="12" customHeight="1">
      <c r="C33" s="62"/>
      <c r="D33" s="73" t="s">
        <v>208</v>
      </c>
      <c r="E33" s="121" t="s">
        <v>209</v>
      </c>
      <c r="F33" s="122" t="s">
        <v>169</v>
      </c>
      <c r="G33" s="122" t="s">
        <v>210</v>
      </c>
      <c r="H33" s="61">
        <f t="shared" si="0"/>
        <v>110599.39</v>
      </c>
      <c r="I33" s="61">
        <f>SUM(I34,I36,I39,I42)</f>
        <v>0</v>
      </c>
      <c r="J33" s="61">
        <f>SUM(J34,J36,J39,J42)</f>
        <v>9219.6209999999992</v>
      </c>
      <c r="K33" s="61">
        <f>SUM(K34,K36,K39,K42)</f>
        <v>98079.95</v>
      </c>
      <c r="L33" s="61">
        <f>SUM(L34,L36,L39,L42)</f>
        <v>3299.819</v>
      </c>
      <c r="N33" s="128"/>
      <c r="O33" s="128"/>
      <c r="P33" s="128"/>
      <c r="Q33" s="128"/>
      <c r="R33" s="128"/>
      <c r="S33" s="128"/>
      <c r="T33" s="130" t="s">
        <v>170</v>
      </c>
    </row>
    <row r="34" spans="3:20" ht="24" customHeight="1">
      <c r="C34" s="62"/>
      <c r="D34" s="113" t="s">
        <v>211</v>
      </c>
      <c r="E34" s="123" t="s">
        <v>212</v>
      </c>
      <c r="F34" s="114" t="s">
        <v>169</v>
      </c>
      <c r="G34" s="72" t="s">
        <v>213</v>
      </c>
      <c r="H34" s="61">
        <f t="shared" si="0"/>
        <v>110599.39</v>
      </c>
      <c r="I34" s="71"/>
      <c r="J34" s="71">
        <v>9219.6209999999992</v>
      </c>
      <c r="K34" s="71">
        <f>110599.39-J34-L34</f>
        <v>98079.95</v>
      </c>
      <c r="L34" s="71">
        <v>3299.819</v>
      </c>
      <c r="N34" s="128"/>
      <c r="O34" s="128"/>
      <c r="P34" s="128"/>
      <c r="Q34" s="128"/>
      <c r="R34" s="128"/>
      <c r="S34" s="128"/>
      <c r="T34" s="130" t="s">
        <v>170</v>
      </c>
    </row>
    <row r="35" spans="3:20" ht="12" customHeight="1">
      <c r="C35" s="62"/>
      <c r="D35" s="113" t="s">
        <v>214</v>
      </c>
      <c r="E35" s="124" t="s">
        <v>215</v>
      </c>
      <c r="F35" s="114" t="s">
        <v>169</v>
      </c>
      <c r="G35" s="72" t="s">
        <v>216</v>
      </c>
      <c r="H35" s="61">
        <f t="shared" si="0"/>
        <v>0</v>
      </c>
      <c r="I35" s="71"/>
      <c r="J35" s="71"/>
      <c r="K35" s="71"/>
      <c r="L35" s="71"/>
      <c r="N35" s="128"/>
      <c r="O35" s="128"/>
      <c r="P35" s="128"/>
      <c r="Q35" s="128"/>
      <c r="R35" s="128"/>
      <c r="S35" s="128"/>
      <c r="T35" s="130" t="s">
        <v>170</v>
      </c>
    </row>
    <row r="36" spans="3:20" ht="12" customHeight="1">
      <c r="C36" s="62"/>
      <c r="D36" s="113" t="s">
        <v>217</v>
      </c>
      <c r="E36" s="123" t="s">
        <v>218</v>
      </c>
      <c r="F36" s="114" t="s">
        <v>169</v>
      </c>
      <c r="G36" s="72" t="s">
        <v>219</v>
      </c>
      <c r="H36" s="61">
        <f t="shared" si="0"/>
        <v>0</v>
      </c>
      <c r="I36" s="71"/>
      <c r="J36" s="71"/>
      <c r="K36" s="71"/>
      <c r="L36" s="71"/>
      <c r="N36" s="128"/>
      <c r="O36" s="128"/>
      <c r="P36" s="128"/>
      <c r="Q36" s="128"/>
      <c r="R36" s="128"/>
      <c r="S36" s="128"/>
      <c r="T36" s="130" t="s">
        <v>170</v>
      </c>
    </row>
    <row r="37" spans="3:20" ht="12" customHeight="1">
      <c r="C37" s="62"/>
      <c r="D37" s="113" t="s">
        <v>220</v>
      </c>
      <c r="E37" s="124" t="s">
        <v>221</v>
      </c>
      <c r="F37" s="114" t="s">
        <v>169</v>
      </c>
      <c r="G37" s="72" t="s">
        <v>222</v>
      </c>
      <c r="H37" s="61">
        <f t="shared" si="0"/>
        <v>0</v>
      </c>
      <c r="I37" s="71"/>
      <c r="J37" s="71"/>
      <c r="K37" s="71"/>
      <c r="L37" s="71"/>
      <c r="N37" s="128"/>
      <c r="O37" s="128"/>
      <c r="P37" s="128"/>
      <c r="Q37" s="128"/>
      <c r="R37" s="128"/>
      <c r="S37" s="128"/>
      <c r="T37" s="130" t="s">
        <v>170</v>
      </c>
    </row>
    <row r="38" spans="3:20" ht="12" customHeight="1">
      <c r="C38" s="62"/>
      <c r="D38" s="113" t="s">
        <v>223</v>
      </c>
      <c r="E38" s="125" t="s">
        <v>224</v>
      </c>
      <c r="F38" s="114" t="s">
        <v>169</v>
      </c>
      <c r="G38" s="72" t="s">
        <v>225</v>
      </c>
      <c r="H38" s="61">
        <f t="shared" si="0"/>
        <v>0</v>
      </c>
      <c r="I38" s="71"/>
      <c r="J38" s="71"/>
      <c r="K38" s="71"/>
      <c r="L38" s="71"/>
      <c r="N38" s="128"/>
      <c r="O38" s="128"/>
      <c r="P38" s="128"/>
      <c r="Q38" s="128"/>
      <c r="R38" s="128"/>
      <c r="S38" s="128"/>
      <c r="T38" s="130" t="s">
        <v>170</v>
      </c>
    </row>
    <row r="39" spans="3:20" ht="12" customHeight="1">
      <c r="C39" s="62"/>
      <c r="D39" s="113" t="s">
        <v>226</v>
      </c>
      <c r="E39" s="123" t="s">
        <v>227</v>
      </c>
      <c r="F39" s="114" t="s">
        <v>169</v>
      </c>
      <c r="G39" s="72" t="s">
        <v>228</v>
      </c>
      <c r="H39" s="61">
        <f t="shared" si="0"/>
        <v>0</v>
      </c>
      <c r="I39" s="61">
        <f>SUM(I40:I41)</f>
        <v>0</v>
      </c>
      <c r="J39" s="61">
        <f>SUM(J40:J41)</f>
        <v>0</v>
      </c>
      <c r="K39" s="61">
        <f>SUM(K40:K41)</f>
        <v>0</v>
      </c>
      <c r="L39" s="61">
        <f>SUM(L40:L41)</f>
        <v>0</v>
      </c>
      <c r="N39" s="128"/>
      <c r="O39" s="128"/>
      <c r="P39" s="128"/>
      <c r="Q39" s="128"/>
      <c r="R39" s="128"/>
      <c r="S39" s="128"/>
      <c r="T39" s="130" t="s">
        <v>170</v>
      </c>
    </row>
    <row r="40" spans="3:20" ht="12" hidden="1" customHeight="1">
      <c r="C40" s="62"/>
      <c r="D40" s="120"/>
      <c r="E40" s="119"/>
      <c r="F40" s="117"/>
      <c r="G40" s="117"/>
      <c r="H40" s="115"/>
      <c r="I40" s="115"/>
      <c r="J40" s="115"/>
      <c r="K40" s="115"/>
      <c r="L40" s="118"/>
      <c r="N40" s="130" t="s">
        <v>175</v>
      </c>
      <c r="O40" s="128"/>
      <c r="P40" s="128"/>
      <c r="Q40" s="128"/>
      <c r="R40" s="128"/>
      <c r="S40" s="128"/>
      <c r="T40" s="128"/>
    </row>
    <row r="41" spans="3:20" ht="12" customHeight="1">
      <c r="C41" s="62"/>
      <c r="D41" s="116"/>
      <c r="E41" s="119" t="s">
        <v>176</v>
      </c>
      <c r="F41" s="117"/>
      <c r="G41" s="117"/>
      <c r="H41" s="115"/>
      <c r="I41" s="115"/>
      <c r="J41" s="115"/>
      <c r="K41" s="115"/>
      <c r="L41" s="118"/>
      <c r="N41" s="128"/>
      <c r="O41" s="128"/>
      <c r="P41" s="128"/>
      <c r="Q41" s="128"/>
      <c r="R41" s="128"/>
      <c r="S41" s="128"/>
      <c r="T41" s="133" t="s">
        <v>229</v>
      </c>
    </row>
    <row r="42" spans="3:20" ht="12" customHeight="1">
      <c r="C42" s="62"/>
      <c r="D42" s="113" t="s">
        <v>230</v>
      </c>
      <c r="E42" s="123" t="s">
        <v>231</v>
      </c>
      <c r="F42" s="114" t="s">
        <v>169</v>
      </c>
      <c r="G42" s="72" t="s">
        <v>232</v>
      </c>
      <c r="H42" s="61">
        <f t="shared" ref="H42:H50" si="1">SUM(I42:L42)</f>
        <v>0</v>
      </c>
      <c r="I42" s="71"/>
      <c r="J42" s="71"/>
      <c r="K42" s="71"/>
      <c r="L42" s="71"/>
      <c r="N42" s="128"/>
      <c r="O42" s="128"/>
      <c r="P42" s="128"/>
      <c r="Q42" s="128"/>
      <c r="R42" s="128"/>
      <c r="S42" s="128"/>
      <c r="T42" s="130" t="s">
        <v>170</v>
      </c>
    </row>
    <row r="43" spans="3:20" ht="12" customHeight="1">
      <c r="C43" s="62"/>
      <c r="D43" s="73" t="s">
        <v>233</v>
      </c>
      <c r="E43" s="121" t="s">
        <v>234</v>
      </c>
      <c r="F43" s="122" t="s">
        <v>169</v>
      </c>
      <c r="G43" s="122" t="s">
        <v>235</v>
      </c>
      <c r="H43" s="61">
        <f t="shared" si="1"/>
        <v>4444.8636999999999</v>
      </c>
      <c r="I43" s="71"/>
      <c r="J43" s="71"/>
      <c r="K43" s="71">
        <f>L30</f>
        <v>4444.8636999999999</v>
      </c>
      <c r="L43" s="71"/>
      <c r="N43" s="128"/>
      <c r="O43" s="128"/>
      <c r="P43" s="128"/>
      <c r="Q43" s="128"/>
      <c r="R43" s="128"/>
      <c r="S43" s="128"/>
      <c r="T43" s="130" t="s">
        <v>170</v>
      </c>
    </row>
    <row r="44" spans="3:20" ht="12" customHeight="1">
      <c r="C44" s="62"/>
      <c r="D44" s="73" t="s">
        <v>236</v>
      </c>
      <c r="E44" s="121" t="s">
        <v>237</v>
      </c>
      <c r="F44" s="122" t="s">
        <v>169</v>
      </c>
      <c r="G44" s="122" t="s">
        <v>238</v>
      </c>
      <c r="H44" s="61">
        <f t="shared" si="1"/>
        <v>0</v>
      </c>
      <c r="I44" s="71"/>
      <c r="J44" s="71"/>
      <c r="K44" s="71"/>
      <c r="L44" s="71"/>
      <c r="N44" s="128"/>
      <c r="O44" s="128"/>
      <c r="P44" s="128"/>
      <c r="Q44" s="128"/>
      <c r="R44" s="128"/>
      <c r="S44" s="128"/>
      <c r="T44" s="130" t="s">
        <v>170</v>
      </c>
    </row>
    <row r="45" spans="3:20" ht="12" customHeight="1">
      <c r="C45" s="62"/>
      <c r="D45" s="73" t="s">
        <v>239</v>
      </c>
      <c r="E45" s="121" t="s">
        <v>240</v>
      </c>
      <c r="F45" s="122" t="s">
        <v>169</v>
      </c>
      <c r="G45" s="122" t="s">
        <v>241</v>
      </c>
      <c r="H45" s="61">
        <f t="shared" si="1"/>
        <v>1002.22</v>
      </c>
      <c r="I45" s="71"/>
      <c r="J45" s="71"/>
      <c r="K45" s="71"/>
      <c r="L45" s="71">
        <v>1002.22</v>
      </c>
      <c r="N45" s="128"/>
      <c r="O45" s="128"/>
      <c r="P45" s="128"/>
      <c r="Q45" s="128"/>
      <c r="R45" s="128"/>
      <c r="S45" s="128"/>
      <c r="T45" s="130" t="s">
        <v>170</v>
      </c>
    </row>
    <row r="46" spans="3:20" ht="12" customHeight="1">
      <c r="C46" s="62"/>
      <c r="D46" s="73" t="s">
        <v>242</v>
      </c>
      <c r="E46" s="121" t="s">
        <v>243</v>
      </c>
      <c r="F46" s="122" t="s">
        <v>169</v>
      </c>
      <c r="G46" s="122" t="s">
        <v>244</v>
      </c>
      <c r="H46" s="61">
        <f t="shared" si="1"/>
        <v>1428.2470000000003</v>
      </c>
      <c r="I46" s="71"/>
      <c r="J46" s="71">
        <f>J15-J33</f>
        <v>24</v>
      </c>
      <c r="K46" s="71">
        <f>1428.247-J46-L46</f>
        <v>1261.4223000000002</v>
      </c>
      <c r="L46" s="71">
        <f>1428.247*0.1</f>
        <v>142.82470000000001</v>
      </c>
      <c r="N46" s="128"/>
      <c r="O46" s="128"/>
      <c r="P46" s="128"/>
      <c r="Q46" s="128"/>
      <c r="R46" s="128"/>
      <c r="S46" s="128"/>
      <c r="T46" s="130" t="s">
        <v>170</v>
      </c>
    </row>
    <row r="47" spans="3:20" ht="12" customHeight="1">
      <c r="C47" s="62"/>
      <c r="D47" s="113" t="s">
        <v>245</v>
      </c>
      <c r="E47" s="123" t="s">
        <v>246</v>
      </c>
      <c r="F47" s="114" t="s">
        <v>169</v>
      </c>
      <c r="G47" s="72" t="s">
        <v>247</v>
      </c>
      <c r="H47" s="61">
        <f t="shared" si="1"/>
        <v>1.2E-2</v>
      </c>
      <c r="I47" s="71"/>
      <c r="J47" s="71"/>
      <c r="K47" s="71"/>
      <c r="L47" s="71">
        <f>0.001*12</f>
        <v>1.2E-2</v>
      </c>
      <c r="N47" s="128"/>
      <c r="O47" s="128"/>
      <c r="P47" s="128"/>
      <c r="Q47" s="128"/>
      <c r="R47" s="128"/>
      <c r="S47" s="128"/>
      <c r="T47" s="130" t="s">
        <v>170</v>
      </c>
    </row>
    <row r="48" spans="3:20" ht="12" customHeight="1">
      <c r="C48" s="62"/>
      <c r="D48" s="73" t="s">
        <v>248</v>
      </c>
      <c r="E48" s="121" t="s">
        <v>249</v>
      </c>
      <c r="F48" s="122" t="s">
        <v>169</v>
      </c>
      <c r="G48" s="122" t="s">
        <v>250</v>
      </c>
      <c r="H48" s="61">
        <f t="shared" si="1"/>
        <v>1428.2470000000003</v>
      </c>
      <c r="I48" s="71"/>
      <c r="J48" s="71">
        <f>J46</f>
        <v>24</v>
      </c>
      <c r="K48" s="71">
        <f>K46</f>
        <v>1261.4223000000002</v>
      </c>
      <c r="L48" s="71">
        <f>L46</f>
        <v>142.82470000000001</v>
      </c>
      <c r="N48" s="128"/>
      <c r="O48" s="128"/>
      <c r="P48" s="128"/>
      <c r="Q48" s="128"/>
      <c r="R48" s="128"/>
      <c r="S48" s="128"/>
      <c r="T48" s="130" t="s">
        <v>170</v>
      </c>
    </row>
    <row r="49" spans="1:20" ht="24" customHeight="1">
      <c r="C49" s="62"/>
      <c r="D49" s="73" t="s">
        <v>251</v>
      </c>
      <c r="E49" s="121" t="s">
        <v>252</v>
      </c>
      <c r="F49" s="122" t="s">
        <v>169</v>
      </c>
      <c r="G49" s="122" t="s">
        <v>253</v>
      </c>
      <c r="H49" s="61">
        <f t="shared" si="1"/>
        <v>0</v>
      </c>
      <c r="I49" s="61">
        <f>I46-I48</f>
        <v>0</v>
      </c>
      <c r="J49" s="61">
        <f>J46-J48</f>
        <v>0</v>
      </c>
      <c r="K49" s="61">
        <f>K46-K48</f>
        <v>0</v>
      </c>
      <c r="L49" s="61">
        <f>L46-L48</f>
        <v>0</v>
      </c>
      <c r="N49" s="128"/>
      <c r="O49" s="128"/>
      <c r="P49" s="128"/>
      <c r="Q49" s="128"/>
      <c r="R49" s="128"/>
      <c r="S49" s="128"/>
      <c r="T49" s="130" t="s">
        <v>170</v>
      </c>
    </row>
    <row r="50" spans="1:20" ht="12" customHeight="1">
      <c r="C50" s="62"/>
      <c r="D50" s="73" t="s">
        <v>254</v>
      </c>
      <c r="E50" s="121" t="s">
        <v>255</v>
      </c>
      <c r="F50" s="122" t="s">
        <v>169</v>
      </c>
      <c r="G50" s="122" t="s">
        <v>256</v>
      </c>
      <c r="H50" s="61">
        <f t="shared" si="1"/>
        <v>1.8189894035458565E-12</v>
      </c>
      <c r="I50" s="61">
        <f>SUM(I15,I27,I32)-SUM(I33,I43:I46)</f>
        <v>12092.53</v>
      </c>
      <c r="J50" s="61">
        <f>SUM(J15,J27,J32)-SUM(J33,J43:J46)</f>
        <v>0</v>
      </c>
      <c r="K50" s="61">
        <f>SUM(K15,K27,K32)-SUM(K33,K43:K46)</f>
        <v>-12092.529999999999</v>
      </c>
      <c r="L50" s="61">
        <f>SUM(L15,L27,L32)-SUM(L33,L43:L46)</f>
        <v>0</v>
      </c>
      <c r="N50" s="128"/>
      <c r="O50" s="128"/>
      <c r="P50" s="128"/>
      <c r="Q50" s="128"/>
      <c r="R50" s="128"/>
      <c r="S50" s="128"/>
      <c r="T50" s="130" t="s">
        <v>170</v>
      </c>
    </row>
    <row r="51" spans="1:20" ht="18" customHeight="1">
      <c r="C51" s="62"/>
      <c r="D51" s="206" t="s">
        <v>257</v>
      </c>
      <c r="E51" s="207"/>
      <c r="F51" s="207"/>
      <c r="G51" s="138"/>
      <c r="H51" s="136"/>
      <c r="I51" s="136"/>
      <c r="J51" s="136"/>
      <c r="K51" s="136"/>
      <c r="L51" s="137"/>
      <c r="N51" s="128"/>
      <c r="O51" s="128"/>
      <c r="P51" s="128"/>
      <c r="Q51" s="128"/>
      <c r="R51" s="128"/>
      <c r="S51" s="128"/>
      <c r="T51" s="128"/>
    </row>
    <row r="52" spans="1:20" ht="12" customHeight="1">
      <c r="C52" s="62"/>
      <c r="D52" s="73" t="s">
        <v>258</v>
      </c>
      <c r="E52" s="121" t="s">
        <v>168</v>
      </c>
      <c r="F52" s="122" t="s">
        <v>259</v>
      </c>
      <c r="G52" s="122" t="s">
        <v>260</v>
      </c>
      <c r="H52" s="61">
        <f>SUM(I52:L52)</f>
        <v>18.085999999999999</v>
      </c>
      <c r="I52" s="61">
        <f>SUM(I53,I54,I57,I60)</f>
        <v>1.8580000000000001</v>
      </c>
      <c r="J52" s="61">
        <f>SUM(J53,J54,J57,J60)</f>
        <v>1.9670000000000001</v>
      </c>
      <c r="K52" s="61">
        <f>SUM(K53,K54,K57,K60)</f>
        <v>14.260999999999999</v>
      </c>
      <c r="L52" s="61">
        <f>SUM(L53,L54,L57,L60)</f>
        <v>0</v>
      </c>
      <c r="N52" s="128"/>
      <c r="O52" s="128"/>
      <c r="P52" s="128"/>
      <c r="Q52" s="128"/>
      <c r="R52" s="128"/>
      <c r="S52" s="128"/>
      <c r="T52" s="130" t="s">
        <v>170</v>
      </c>
    </row>
    <row r="53" spans="1:20" ht="12" customHeight="1">
      <c r="C53" s="62"/>
      <c r="D53" s="113" t="s">
        <v>261</v>
      </c>
      <c r="E53" s="123" t="s">
        <v>172</v>
      </c>
      <c r="F53" s="114" t="s">
        <v>259</v>
      </c>
      <c r="G53" s="72" t="s">
        <v>262</v>
      </c>
      <c r="H53" s="61">
        <f>SUM(I53:L53)</f>
        <v>1.8580000000000001</v>
      </c>
      <c r="I53" s="71">
        <v>1.8580000000000001</v>
      </c>
      <c r="J53" s="71"/>
      <c r="K53" s="71"/>
      <c r="L53" s="71"/>
      <c r="N53" s="128"/>
      <c r="O53" s="128"/>
      <c r="P53" s="128"/>
      <c r="Q53" s="128"/>
      <c r="R53" s="128"/>
      <c r="S53" s="128"/>
      <c r="T53" s="130" t="s">
        <v>170</v>
      </c>
    </row>
    <row r="54" spans="1:20" ht="12" customHeight="1">
      <c r="C54" s="62"/>
      <c r="D54" s="113" t="s">
        <v>263</v>
      </c>
      <c r="E54" s="123" t="s">
        <v>174</v>
      </c>
      <c r="F54" s="114" t="s">
        <v>259</v>
      </c>
      <c r="G54" s="72" t="s">
        <v>264</v>
      </c>
      <c r="H54" s="61">
        <f>SUM(I54:L54)</f>
        <v>0</v>
      </c>
      <c r="I54" s="61">
        <f>SUM(I55:I56)</f>
        <v>0</v>
      </c>
      <c r="J54" s="61">
        <f>SUM(J55:J56)</f>
        <v>0</v>
      </c>
      <c r="K54" s="61">
        <f>SUM(K55:K56)</f>
        <v>0</v>
      </c>
      <c r="L54" s="61">
        <f>SUM(L55:L56)</f>
        <v>0</v>
      </c>
      <c r="N54" s="128"/>
      <c r="O54" s="128"/>
      <c r="P54" s="128"/>
      <c r="Q54" s="128"/>
      <c r="R54" s="128"/>
      <c r="S54" s="128"/>
      <c r="T54" s="130" t="s">
        <v>170</v>
      </c>
    </row>
    <row r="55" spans="1:20" ht="12" hidden="1" customHeight="1">
      <c r="C55" s="62"/>
      <c r="D55" s="120"/>
      <c r="E55" s="119"/>
      <c r="F55" s="117"/>
      <c r="G55" s="117"/>
      <c r="H55" s="115"/>
      <c r="I55" s="115"/>
      <c r="J55" s="115"/>
      <c r="K55" s="115"/>
      <c r="L55" s="118"/>
      <c r="N55" s="130" t="s">
        <v>175</v>
      </c>
      <c r="O55" s="128"/>
      <c r="P55" s="128"/>
      <c r="Q55" s="128"/>
      <c r="R55" s="128"/>
      <c r="S55" s="128"/>
      <c r="T55" s="128"/>
    </row>
    <row r="56" spans="1:20" ht="12" customHeight="1">
      <c r="C56" s="62"/>
      <c r="D56" s="116"/>
      <c r="E56" s="119" t="s">
        <v>176</v>
      </c>
      <c r="F56" s="117"/>
      <c r="G56" s="117"/>
      <c r="H56" s="115"/>
      <c r="I56" s="115"/>
      <c r="J56" s="115"/>
      <c r="K56" s="115"/>
      <c r="L56" s="118"/>
      <c r="N56" s="128"/>
      <c r="O56" s="128"/>
      <c r="P56" s="128"/>
      <c r="Q56" s="128"/>
      <c r="R56" s="128"/>
      <c r="S56" s="128"/>
      <c r="T56" s="133" t="s">
        <v>265</v>
      </c>
    </row>
    <row r="57" spans="1:20" ht="12" customHeight="1">
      <c r="C57" s="62"/>
      <c r="D57" s="113" t="s">
        <v>266</v>
      </c>
      <c r="E57" s="123" t="s">
        <v>179</v>
      </c>
      <c r="F57" s="114" t="s">
        <v>259</v>
      </c>
      <c r="G57" s="72" t="s">
        <v>267</v>
      </c>
      <c r="H57" s="61">
        <f>SUM(I57:L57)</f>
        <v>0</v>
      </c>
      <c r="I57" s="61">
        <f>SUM(I58:I59)</f>
        <v>0</v>
      </c>
      <c r="J57" s="61">
        <f>SUM(J58:J59)</f>
        <v>0</v>
      </c>
      <c r="K57" s="61">
        <f>SUM(K58:K59)</f>
        <v>0</v>
      </c>
      <c r="L57" s="61">
        <f>SUM(L58:L59)</f>
        <v>0</v>
      </c>
      <c r="N57" s="128"/>
      <c r="O57" s="128"/>
      <c r="P57" s="128"/>
      <c r="Q57" s="128"/>
      <c r="R57" s="128"/>
      <c r="S57" s="128"/>
      <c r="T57" s="130" t="s">
        <v>170</v>
      </c>
    </row>
    <row r="58" spans="1:20" ht="12" hidden="1" customHeight="1">
      <c r="C58" s="62"/>
      <c r="D58" s="120"/>
      <c r="E58" s="119"/>
      <c r="F58" s="117"/>
      <c r="G58" s="117"/>
      <c r="H58" s="115"/>
      <c r="I58" s="115"/>
      <c r="J58" s="115"/>
      <c r="K58" s="115"/>
      <c r="L58" s="118"/>
      <c r="N58" s="130" t="s">
        <v>175</v>
      </c>
      <c r="O58" s="128"/>
      <c r="P58" s="128"/>
      <c r="Q58" s="128"/>
      <c r="R58" s="128"/>
      <c r="S58" s="128"/>
      <c r="T58" s="128"/>
    </row>
    <row r="59" spans="1:20" ht="12" customHeight="1">
      <c r="C59" s="62"/>
      <c r="D59" s="116"/>
      <c r="E59" s="119" t="s">
        <v>176</v>
      </c>
      <c r="F59" s="117"/>
      <c r="G59" s="117"/>
      <c r="H59" s="115"/>
      <c r="I59" s="115"/>
      <c r="J59" s="115"/>
      <c r="K59" s="115"/>
      <c r="L59" s="118"/>
      <c r="N59" s="128"/>
      <c r="O59" s="128"/>
      <c r="P59" s="128"/>
      <c r="Q59" s="128"/>
      <c r="R59" s="128"/>
      <c r="S59" s="128"/>
      <c r="T59" s="133" t="s">
        <v>268</v>
      </c>
    </row>
    <row r="60" spans="1:20" ht="12" customHeight="1">
      <c r="C60" s="62"/>
      <c r="D60" s="113" t="s">
        <v>269</v>
      </c>
      <c r="E60" s="123" t="s">
        <v>183</v>
      </c>
      <c r="F60" s="114" t="s">
        <v>259</v>
      </c>
      <c r="G60" s="72" t="s">
        <v>270</v>
      </c>
      <c r="H60" s="61">
        <f>SUM(I60:L60)</f>
        <v>16.227999999999998</v>
      </c>
      <c r="I60" s="61">
        <f>SUM(I61:I63)</f>
        <v>0</v>
      </c>
      <c r="J60" s="61">
        <f>SUM(J61:J63)</f>
        <v>1.9670000000000001</v>
      </c>
      <c r="K60" s="61">
        <f>SUM(K61:K63)</f>
        <v>14.260999999999999</v>
      </c>
      <c r="L60" s="61">
        <f>SUM(L61:L63)</f>
        <v>0</v>
      </c>
      <c r="N60" s="128"/>
      <c r="O60" s="128"/>
      <c r="P60" s="128"/>
      <c r="Q60" s="128"/>
      <c r="R60" s="128"/>
      <c r="S60" s="128"/>
      <c r="T60" s="130" t="s">
        <v>170</v>
      </c>
    </row>
    <row r="61" spans="1:20" ht="12" hidden="1" customHeight="1">
      <c r="C61" s="62"/>
      <c r="D61" s="120"/>
      <c r="E61" s="119"/>
      <c r="F61" s="117"/>
      <c r="G61" s="117"/>
      <c r="H61" s="115"/>
      <c r="I61" s="115"/>
      <c r="J61" s="115"/>
      <c r="K61" s="115"/>
      <c r="L61" s="118"/>
      <c r="N61" s="130" t="s">
        <v>175</v>
      </c>
      <c r="O61" s="128"/>
      <c r="P61" s="128"/>
      <c r="Q61" s="128"/>
      <c r="R61" s="128"/>
      <c r="S61" s="128"/>
      <c r="T61" s="128"/>
    </row>
    <row r="62" spans="1:20" s="176" customFormat="1" ht="12" customHeight="1">
      <c r="A62" s="160"/>
      <c r="B62" s="160"/>
      <c r="C62" s="161" t="s">
        <v>185</v>
      </c>
      <c r="D62" s="162" t="str">
        <f>"12.4."&amp;N62</f>
        <v>12.4.1</v>
      </c>
      <c r="E62" s="163" t="s">
        <v>186</v>
      </c>
      <c r="F62" s="164" t="s">
        <v>259</v>
      </c>
      <c r="G62" s="164" t="s">
        <v>270</v>
      </c>
      <c r="H62" s="165">
        <f>SUM(I62:L62)</f>
        <v>16.227999999999998</v>
      </c>
      <c r="I62" s="166"/>
      <c r="J62" s="166">
        <f>J71</f>
        <v>1.9670000000000001</v>
      </c>
      <c r="K62" s="166">
        <f>18.086-J62-I53</f>
        <v>14.260999999999999</v>
      </c>
      <c r="L62" s="166"/>
      <c r="M62" s="160"/>
      <c r="N62" s="167" t="s">
        <v>167</v>
      </c>
      <c r="O62" s="168" t="s">
        <v>186</v>
      </c>
      <c r="P62" s="168" t="s">
        <v>187</v>
      </c>
      <c r="Q62" s="168" t="s">
        <v>188</v>
      </c>
      <c r="R62" s="168" t="s">
        <v>189</v>
      </c>
      <c r="S62" s="167" t="s">
        <v>190</v>
      </c>
      <c r="T62" s="167" t="s">
        <v>271</v>
      </c>
    </row>
    <row r="63" spans="1:20" ht="12" customHeight="1">
      <c r="C63" s="62"/>
      <c r="D63" s="116"/>
      <c r="E63" s="119" t="s">
        <v>176</v>
      </c>
      <c r="F63" s="117"/>
      <c r="G63" s="117"/>
      <c r="H63" s="115"/>
      <c r="I63" s="115"/>
      <c r="J63" s="115"/>
      <c r="K63" s="115"/>
      <c r="L63" s="118"/>
      <c r="N63" s="128"/>
      <c r="O63" s="128"/>
      <c r="P63" s="128"/>
      <c r="Q63" s="128"/>
      <c r="R63" s="128"/>
      <c r="S63" s="128"/>
      <c r="T63" s="133" t="s">
        <v>272</v>
      </c>
    </row>
    <row r="64" spans="1:20" ht="12" customHeight="1">
      <c r="C64" s="62"/>
      <c r="D64" s="73" t="s">
        <v>273</v>
      </c>
      <c r="E64" s="121" t="s">
        <v>194</v>
      </c>
      <c r="F64" s="122" t="s">
        <v>259</v>
      </c>
      <c r="G64" s="122" t="s">
        <v>274</v>
      </c>
      <c r="H64" s="61">
        <f t="shared" ref="H64:H76" si="2">SUM(I64:L64)</f>
        <v>0.55071286529680363</v>
      </c>
      <c r="I64" s="61">
        <f>SUM(I66,I67,I68)</f>
        <v>0</v>
      </c>
      <c r="J64" s="61">
        <f>SUM(J65,J67,J68)</f>
        <v>0</v>
      </c>
      <c r="K64" s="61">
        <f>SUM(K65,K66,K68)</f>
        <v>0</v>
      </c>
      <c r="L64" s="61">
        <f>SUM(L65,L66,L67)</f>
        <v>0.55071286529680363</v>
      </c>
      <c r="N64" s="128"/>
      <c r="O64" s="128"/>
      <c r="P64" s="128"/>
      <c r="Q64" s="128"/>
      <c r="R64" s="128"/>
      <c r="S64" s="128"/>
      <c r="T64" s="130" t="s">
        <v>170</v>
      </c>
    </row>
    <row r="65" spans="3:20" ht="12" customHeight="1">
      <c r="C65" s="62"/>
      <c r="D65" s="113" t="s">
        <v>275</v>
      </c>
      <c r="E65" s="123" t="s">
        <v>162</v>
      </c>
      <c r="F65" s="114" t="s">
        <v>259</v>
      </c>
      <c r="G65" s="72" t="s">
        <v>276</v>
      </c>
      <c r="H65" s="61">
        <f t="shared" si="2"/>
        <v>0</v>
      </c>
      <c r="I65" s="127"/>
      <c r="J65" s="71"/>
      <c r="K65" s="71"/>
      <c r="L65" s="71"/>
      <c r="N65" s="128"/>
      <c r="O65" s="128"/>
      <c r="P65" s="128"/>
      <c r="Q65" s="128"/>
      <c r="R65" s="128"/>
      <c r="S65" s="128"/>
      <c r="T65" s="130" t="s">
        <v>170</v>
      </c>
    </row>
    <row r="66" spans="3:20" ht="12" customHeight="1">
      <c r="C66" s="62"/>
      <c r="D66" s="113" t="s">
        <v>277</v>
      </c>
      <c r="E66" s="123" t="s">
        <v>163</v>
      </c>
      <c r="F66" s="114" t="s">
        <v>259</v>
      </c>
      <c r="G66" s="72" t="s">
        <v>278</v>
      </c>
      <c r="H66" s="61">
        <f t="shared" si="2"/>
        <v>0</v>
      </c>
      <c r="I66" s="71"/>
      <c r="J66" s="127"/>
      <c r="K66" s="71"/>
      <c r="L66" s="71"/>
      <c r="N66" s="128"/>
      <c r="O66" s="128"/>
      <c r="P66" s="128"/>
      <c r="Q66" s="128"/>
      <c r="R66" s="128"/>
      <c r="S66" s="128"/>
      <c r="T66" s="130" t="s">
        <v>170</v>
      </c>
    </row>
    <row r="67" spans="3:20" ht="12" customHeight="1">
      <c r="C67" s="62"/>
      <c r="D67" s="113" t="s">
        <v>279</v>
      </c>
      <c r="E67" s="123" t="s">
        <v>164</v>
      </c>
      <c r="F67" s="114" t="s">
        <v>259</v>
      </c>
      <c r="G67" s="72" t="s">
        <v>280</v>
      </c>
      <c r="H67" s="61">
        <f t="shared" si="2"/>
        <v>0.55071286529680363</v>
      </c>
      <c r="I67" s="71"/>
      <c r="J67" s="71"/>
      <c r="K67" s="127"/>
      <c r="L67" s="71">
        <f>L71+L82+L83</f>
        <v>0.55071286529680363</v>
      </c>
      <c r="N67" s="128"/>
      <c r="O67" s="128"/>
      <c r="P67" s="128"/>
      <c r="Q67" s="128"/>
      <c r="R67" s="128"/>
      <c r="S67" s="128"/>
      <c r="T67" s="130" t="s">
        <v>170</v>
      </c>
    </row>
    <row r="68" spans="3:20" ht="12" customHeight="1">
      <c r="C68" s="62"/>
      <c r="D68" s="113" t="s">
        <v>281</v>
      </c>
      <c r="E68" s="123" t="s">
        <v>203</v>
      </c>
      <c r="F68" s="114" t="s">
        <v>259</v>
      </c>
      <c r="G68" s="72" t="s">
        <v>282</v>
      </c>
      <c r="H68" s="61">
        <f t="shared" si="2"/>
        <v>0</v>
      </c>
      <c r="I68" s="71"/>
      <c r="J68" s="71"/>
      <c r="K68" s="71"/>
      <c r="L68" s="127"/>
      <c r="N68" s="128"/>
      <c r="O68" s="128"/>
      <c r="P68" s="128"/>
      <c r="Q68" s="128"/>
      <c r="R68" s="128"/>
      <c r="S68" s="128"/>
      <c r="T68" s="130" t="s">
        <v>170</v>
      </c>
    </row>
    <row r="69" spans="3:20" ht="12" customHeight="1">
      <c r="C69" s="62"/>
      <c r="D69" s="73" t="s">
        <v>283</v>
      </c>
      <c r="E69" s="121" t="s">
        <v>206</v>
      </c>
      <c r="F69" s="122" t="s">
        <v>259</v>
      </c>
      <c r="G69" s="122" t="s">
        <v>284</v>
      </c>
      <c r="H69" s="61">
        <f t="shared" si="2"/>
        <v>0</v>
      </c>
      <c r="I69" s="71"/>
      <c r="J69" s="71"/>
      <c r="K69" s="71"/>
      <c r="L69" s="71"/>
      <c r="N69" s="128"/>
      <c r="O69" s="128"/>
      <c r="P69" s="128"/>
      <c r="Q69" s="128"/>
      <c r="R69" s="128"/>
      <c r="S69" s="128"/>
      <c r="T69" s="130" t="s">
        <v>170</v>
      </c>
    </row>
    <row r="70" spans="3:20" ht="12" customHeight="1">
      <c r="C70" s="62"/>
      <c r="D70" s="73" t="s">
        <v>285</v>
      </c>
      <c r="E70" s="121" t="s">
        <v>209</v>
      </c>
      <c r="F70" s="122" t="s">
        <v>259</v>
      </c>
      <c r="G70" s="122" t="s">
        <v>286</v>
      </c>
      <c r="H70" s="61">
        <f t="shared" si="2"/>
        <v>17.744</v>
      </c>
      <c r="I70" s="61">
        <f>SUM(I71,I73,I76,I79)</f>
        <v>0</v>
      </c>
      <c r="J70" s="61">
        <f>SUM(J71,J73,J76,J79)</f>
        <v>1.9670000000000001</v>
      </c>
      <c r="K70" s="61">
        <f>SUM(K71,K73,K76,K79)</f>
        <v>15.356999999999999</v>
      </c>
      <c r="L70" s="61">
        <f>SUM(L71,L73,L76,L79)</f>
        <v>0.42</v>
      </c>
      <c r="N70" s="128"/>
      <c r="O70" s="128"/>
      <c r="P70" s="128"/>
      <c r="Q70" s="128"/>
      <c r="R70" s="128"/>
      <c r="S70" s="128"/>
      <c r="T70" s="130" t="s">
        <v>170</v>
      </c>
    </row>
    <row r="71" spans="3:20" ht="24" customHeight="1">
      <c r="C71" s="62"/>
      <c r="D71" s="113" t="s">
        <v>287</v>
      </c>
      <c r="E71" s="123" t="s">
        <v>212</v>
      </c>
      <c r="F71" s="114" t="s">
        <v>259</v>
      </c>
      <c r="G71" s="72" t="s">
        <v>288</v>
      </c>
      <c r="H71" s="61">
        <f t="shared" si="2"/>
        <v>17.744</v>
      </c>
      <c r="I71" s="71"/>
      <c r="J71" s="71">
        <v>1.9670000000000001</v>
      </c>
      <c r="K71" s="71">
        <f>17.744-J71-L71</f>
        <v>15.356999999999999</v>
      </c>
      <c r="L71" s="71">
        <v>0.42</v>
      </c>
      <c r="N71" s="128"/>
      <c r="O71" s="128"/>
      <c r="P71" s="128"/>
      <c r="Q71" s="128"/>
      <c r="R71" s="128"/>
      <c r="S71" s="128"/>
      <c r="T71" s="130" t="s">
        <v>170</v>
      </c>
    </row>
    <row r="72" spans="3:20" ht="12" customHeight="1">
      <c r="C72" s="62"/>
      <c r="D72" s="113" t="s">
        <v>289</v>
      </c>
      <c r="E72" s="124" t="s">
        <v>215</v>
      </c>
      <c r="F72" s="114" t="s">
        <v>259</v>
      </c>
      <c r="G72" s="72" t="s">
        <v>290</v>
      </c>
      <c r="H72" s="61">
        <f t="shared" si="2"/>
        <v>0</v>
      </c>
      <c r="I72" s="71"/>
      <c r="J72" s="71"/>
      <c r="K72" s="71"/>
      <c r="L72" s="71"/>
      <c r="N72" s="128"/>
      <c r="O72" s="128"/>
      <c r="P72" s="128"/>
      <c r="Q72" s="128"/>
      <c r="R72" s="128"/>
      <c r="S72" s="128"/>
      <c r="T72" s="130" t="s">
        <v>170</v>
      </c>
    </row>
    <row r="73" spans="3:20" ht="12" customHeight="1">
      <c r="C73" s="62"/>
      <c r="D73" s="113" t="s">
        <v>291</v>
      </c>
      <c r="E73" s="123" t="s">
        <v>218</v>
      </c>
      <c r="F73" s="114" t="s">
        <v>259</v>
      </c>
      <c r="G73" s="72" t="s">
        <v>292</v>
      </c>
      <c r="H73" s="61">
        <f t="shared" si="2"/>
        <v>0</v>
      </c>
      <c r="I73" s="71"/>
      <c r="J73" s="71"/>
      <c r="K73" s="71"/>
      <c r="L73" s="71"/>
      <c r="N73" s="128"/>
      <c r="O73" s="128"/>
      <c r="P73" s="128"/>
      <c r="Q73" s="128"/>
      <c r="R73" s="128"/>
      <c r="S73" s="128"/>
      <c r="T73" s="130" t="s">
        <v>170</v>
      </c>
    </row>
    <row r="74" spans="3:20" ht="12" customHeight="1">
      <c r="C74" s="62"/>
      <c r="D74" s="113" t="s">
        <v>293</v>
      </c>
      <c r="E74" s="124" t="s">
        <v>221</v>
      </c>
      <c r="F74" s="114" t="s">
        <v>259</v>
      </c>
      <c r="G74" s="72" t="s">
        <v>294</v>
      </c>
      <c r="H74" s="61">
        <f t="shared" si="2"/>
        <v>0</v>
      </c>
      <c r="I74" s="71"/>
      <c r="J74" s="71"/>
      <c r="K74" s="71"/>
      <c r="L74" s="71"/>
      <c r="N74" s="128"/>
      <c r="O74" s="128"/>
      <c r="P74" s="128"/>
      <c r="Q74" s="128"/>
      <c r="R74" s="128"/>
      <c r="S74" s="128"/>
      <c r="T74" s="130" t="s">
        <v>170</v>
      </c>
    </row>
    <row r="75" spans="3:20" ht="12" customHeight="1">
      <c r="C75" s="62"/>
      <c r="D75" s="113" t="s">
        <v>295</v>
      </c>
      <c r="E75" s="125" t="s">
        <v>224</v>
      </c>
      <c r="F75" s="114" t="s">
        <v>259</v>
      </c>
      <c r="G75" s="72" t="s">
        <v>296</v>
      </c>
      <c r="H75" s="61">
        <f t="shared" si="2"/>
        <v>0</v>
      </c>
      <c r="I75" s="71"/>
      <c r="J75" s="71"/>
      <c r="K75" s="71"/>
      <c r="L75" s="71"/>
      <c r="N75" s="128"/>
      <c r="O75" s="128"/>
      <c r="P75" s="128"/>
      <c r="Q75" s="128"/>
      <c r="R75" s="128"/>
      <c r="S75" s="128"/>
      <c r="T75" s="130" t="s">
        <v>170</v>
      </c>
    </row>
    <row r="76" spans="3:20" ht="12" customHeight="1">
      <c r="C76" s="62"/>
      <c r="D76" s="113" t="s">
        <v>297</v>
      </c>
      <c r="E76" s="123" t="s">
        <v>227</v>
      </c>
      <c r="F76" s="114" t="s">
        <v>259</v>
      </c>
      <c r="G76" s="72" t="s">
        <v>298</v>
      </c>
      <c r="H76" s="61">
        <f t="shared" si="2"/>
        <v>0</v>
      </c>
      <c r="I76" s="61">
        <f>SUM(I77:I78)</f>
        <v>0</v>
      </c>
      <c r="J76" s="61">
        <f>SUM(J77:J78)</f>
        <v>0</v>
      </c>
      <c r="K76" s="61">
        <f>SUM(K77:K78)</f>
        <v>0</v>
      </c>
      <c r="L76" s="61">
        <f>SUM(L77:L78)</f>
        <v>0</v>
      </c>
      <c r="N76" s="128"/>
      <c r="O76" s="128"/>
      <c r="P76" s="128"/>
      <c r="Q76" s="128"/>
      <c r="R76" s="128"/>
      <c r="S76" s="128"/>
      <c r="T76" s="130" t="s">
        <v>170</v>
      </c>
    </row>
    <row r="77" spans="3:20" ht="12" hidden="1" customHeight="1">
      <c r="C77" s="62"/>
      <c r="D77" s="120"/>
      <c r="E77" s="119"/>
      <c r="F77" s="117"/>
      <c r="G77" s="117"/>
      <c r="H77" s="115"/>
      <c r="I77" s="115"/>
      <c r="J77" s="115"/>
      <c r="K77" s="115"/>
      <c r="L77" s="118"/>
      <c r="N77" s="130" t="s">
        <v>175</v>
      </c>
      <c r="O77" s="128"/>
      <c r="P77" s="128"/>
      <c r="Q77" s="128"/>
      <c r="R77" s="128"/>
      <c r="S77" s="128"/>
      <c r="T77" s="128"/>
    </row>
    <row r="78" spans="3:20" ht="12" customHeight="1">
      <c r="C78" s="62"/>
      <c r="D78" s="116"/>
      <c r="E78" s="119" t="s">
        <v>176</v>
      </c>
      <c r="F78" s="117"/>
      <c r="G78" s="117"/>
      <c r="H78" s="115"/>
      <c r="I78" s="115"/>
      <c r="J78" s="115"/>
      <c r="K78" s="115"/>
      <c r="L78" s="118"/>
      <c r="N78" s="128"/>
      <c r="O78" s="128"/>
      <c r="P78" s="128"/>
      <c r="Q78" s="128"/>
      <c r="R78" s="128"/>
      <c r="S78" s="128"/>
      <c r="T78" s="133" t="s">
        <v>299</v>
      </c>
    </row>
    <row r="79" spans="3:20" ht="12" customHeight="1">
      <c r="C79" s="62"/>
      <c r="D79" s="113" t="s">
        <v>300</v>
      </c>
      <c r="E79" s="123" t="s">
        <v>231</v>
      </c>
      <c r="F79" s="114" t="s">
        <v>259</v>
      </c>
      <c r="G79" s="72" t="s">
        <v>301</v>
      </c>
      <c r="H79" s="61">
        <f t="shared" ref="H79:H87" si="3">SUM(I79:L79)</f>
        <v>0</v>
      </c>
      <c r="I79" s="71"/>
      <c r="J79" s="71"/>
      <c r="K79" s="71"/>
      <c r="L79" s="71"/>
      <c r="N79" s="128"/>
      <c r="O79" s="128"/>
      <c r="P79" s="128"/>
      <c r="Q79" s="128"/>
      <c r="R79" s="128"/>
      <c r="S79" s="128"/>
      <c r="T79" s="130" t="s">
        <v>170</v>
      </c>
    </row>
    <row r="80" spans="3:20" ht="12" customHeight="1">
      <c r="C80" s="62"/>
      <c r="D80" s="73" t="s">
        <v>302</v>
      </c>
      <c r="E80" s="121" t="s">
        <v>234</v>
      </c>
      <c r="F80" s="122" t="s">
        <v>259</v>
      </c>
      <c r="G80" s="122" t="s">
        <v>303</v>
      </c>
      <c r="H80" s="61">
        <f t="shared" si="3"/>
        <v>0.55071286529680363</v>
      </c>
      <c r="I80" s="71"/>
      <c r="J80" s="71"/>
      <c r="K80" s="71">
        <f>L67</f>
        <v>0.55071286529680363</v>
      </c>
      <c r="L80" s="71"/>
      <c r="N80" s="128"/>
      <c r="O80" s="128"/>
      <c r="P80" s="128"/>
      <c r="Q80" s="128"/>
      <c r="R80" s="128"/>
      <c r="S80" s="128"/>
      <c r="T80" s="130" t="s">
        <v>170</v>
      </c>
    </row>
    <row r="81" spans="3:20" ht="12" customHeight="1">
      <c r="C81" s="62"/>
      <c r="D81" s="73" t="s">
        <v>304</v>
      </c>
      <c r="E81" s="121" t="s">
        <v>237</v>
      </c>
      <c r="F81" s="122" t="s">
        <v>259</v>
      </c>
      <c r="G81" s="122" t="s">
        <v>305</v>
      </c>
      <c r="H81" s="61">
        <f t="shared" si="3"/>
        <v>0</v>
      </c>
      <c r="I81" s="71"/>
      <c r="J81" s="71"/>
      <c r="K81" s="71"/>
      <c r="L81" s="71"/>
      <c r="N81" s="128"/>
      <c r="O81" s="128"/>
      <c r="P81" s="128"/>
      <c r="Q81" s="128"/>
      <c r="R81" s="128"/>
      <c r="S81" s="128"/>
      <c r="T81" s="130" t="s">
        <v>170</v>
      </c>
    </row>
    <row r="82" spans="3:20" ht="12" customHeight="1">
      <c r="C82" s="62"/>
      <c r="D82" s="73" t="s">
        <v>306</v>
      </c>
      <c r="E82" s="121" t="s">
        <v>240</v>
      </c>
      <c r="F82" s="122" t="s">
        <v>259</v>
      </c>
      <c r="G82" s="122" t="s">
        <v>307</v>
      </c>
      <c r="H82" s="61">
        <f t="shared" si="3"/>
        <v>0.11440867579908676</v>
      </c>
      <c r="I82" s="71"/>
      <c r="J82" s="71"/>
      <c r="K82" s="71"/>
      <c r="L82" s="71">
        <f>L45/24/365</f>
        <v>0.11440867579908676</v>
      </c>
      <c r="N82" s="128"/>
      <c r="O82" s="128"/>
      <c r="P82" s="128"/>
      <c r="Q82" s="128"/>
      <c r="R82" s="128"/>
      <c r="S82" s="128"/>
      <c r="T82" s="130" t="s">
        <v>170</v>
      </c>
    </row>
    <row r="83" spans="3:20" ht="12" customHeight="1">
      <c r="C83" s="62"/>
      <c r="D83" s="73" t="s">
        <v>308</v>
      </c>
      <c r="E83" s="121" t="s">
        <v>243</v>
      </c>
      <c r="F83" s="122" t="s">
        <v>259</v>
      </c>
      <c r="G83" s="122" t="s">
        <v>309</v>
      </c>
      <c r="H83" s="61">
        <f t="shared" si="3"/>
        <v>0.22759132420091371</v>
      </c>
      <c r="I83" s="71"/>
      <c r="J83" s="71">
        <f>J60-J70</f>
        <v>0</v>
      </c>
      <c r="K83" s="71">
        <f>I53+K60-K70-K80</f>
        <v>0.21128713470319682</v>
      </c>
      <c r="L83" s="71">
        <f>L46/24/365</f>
        <v>1.6304189497716896E-2</v>
      </c>
      <c r="N83" s="128"/>
      <c r="O83" s="128"/>
      <c r="P83" s="128"/>
      <c r="Q83" s="128"/>
      <c r="R83" s="128"/>
      <c r="S83" s="128"/>
      <c r="T83" s="130" t="s">
        <v>170</v>
      </c>
    </row>
    <row r="84" spans="3:20" ht="12" customHeight="1">
      <c r="C84" s="62"/>
      <c r="D84" s="113" t="s">
        <v>310</v>
      </c>
      <c r="E84" s="123" t="s">
        <v>311</v>
      </c>
      <c r="F84" s="114" t="s">
        <v>259</v>
      </c>
      <c r="G84" s="72" t="s">
        <v>312</v>
      </c>
      <c r="H84" s="61">
        <f t="shared" si="3"/>
        <v>0</v>
      </c>
      <c r="I84" s="71"/>
      <c r="J84" s="71"/>
      <c r="K84" s="71"/>
      <c r="L84" s="71"/>
      <c r="N84" s="128"/>
      <c r="O84" s="128"/>
      <c r="P84" s="128"/>
      <c r="Q84" s="128"/>
      <c r="R84" s="128"/>
      <c r="S84" s="128"/>
      <c r="T84" s="130" t="s">
        <v>170</v>
      </c>
    </row>
    <row r="85" spans="3:20" ht="12" customHeight="1">
      <c r="C85" s="62"/>
      <c r="D85" s="73" t="s">
        <v>313</v>
      </c>
      <c r="E85" s="121" t="s">
        <v>249</v>
      </c>
      <c r="F85" s="122" t="s">
        <v>259</v>
      </c>
      <c r="G85" s="122" t="s">
        <v>314</v>
      </c>
      <c r="H85" s="61">
        <f t="shared" si="3"/>
        <v>0.22759132420091371</v>
      </c>
      <c r="I85" s="71"/>
      <c r="J85" s="71">
        <f>J83</f>
        <v>0</v>
      </c>
      <c r="K85" s="71">
        <f>K83</f>
        <v>0.21128713470319682</v>
      </c>
      <c r="L85" s="71">
        <f>L83</f>
        <v>1.6304189497716896E-2</v>
      </c>
      <c r="N85" s="128"/>
      <c r="O85" s="128"/>
      <c r="P85" s="128"/>
      <c r="Q85" s="128"/>
      <c r="R85" s="128"/>
      <c r="S85" s="128"/>
      <c r="T85" s="130" t="s">
        <v>170</v>
      </c>
    </row>
    <row r="86" spans="3:20" ht="24" customHeight="1">
      <c r="C86" s="62"/>
      <c r="D86" s="73" t="s">
        <v>315</v>
      </c>
      <c r="E86" s="121" t="s">
        <v>252</v>
      </c>
      <c r="F86" s="122" t="s">
        <v>259</v>
      </c>
      <c r="G86" s="122" t="s">
        <v>316</v>
      </c>
      <c r="H86" s="61">
        <f t="shared" si="3"/>
        <v>0</v>
      </c>
      <c r="I86" s="61">
        <f>I83-I85</f>
        <v>0</v>
      </c>
      <c r="J86" s="61">
        <f>J83-J85</f>
        <v>0</v>
      </c>
      <c r="K86" s="61">
        <f>K83-K85</f>
        <v>0</v>
      </c>
      <c r="L86" s="61">
        <f>L83-L85</f>
        <v>0</v>
      </c>
      <c r="N86" s="128"/>
      <c r="O86" s="128"/>
      <c r="P86" s="128"/>
      <c r="Q86" s="128"/>
      <c r="R86" s="128"/>
      <c r="S86" s="128"/>
      <c r="T86" s="130" t="s">
        <v>170</v>
      </c>
    </row>
    <row r="87" spans="3:20" ht="12" customHeight="1">
      <c r="C87" s="62"/>
      <c r="D87" s="73" t="s">
        <v>317</v>
      </c>
      <c r="E87" s="121" t="s">
        <v>255</v>
      </c>
      <c r="F87" s="122" t="s">
        <v>259</v>
      </c>
      <c r="G87" s="122" t="s">
        <v>318</v>
      </c>
      <c r="H87" s="61">
        <f t="shared" si="3"/>
        <v>-4.4408920985006262E-16</v>
      </c>
      <c r="I87" s="61">
        <f>SUM(I52,I64,I69)-SUM(I70,I80:I83)</f>
        <v>1.8580000000000001</v>
      </c>
      <c r="J87" s="61">
        <f>SUM(J52,J64,J69)-SUM(J70,J80:J83)</f>
        <v>0</v>
      </c>
      <c r="K87" s="61">
        <f>SUM(K52,K64,K69)-SUM(K70,K80:K83)</f>
        <v>-1.8580000000000005</v>
      </c>
      <c r="L87" s="61">
        <f>SUM(L52,L64,L69)-SUM(L70,L80:L83)</f>
        <v>0</v>
      </c>
      <c r="N87" s="128"/>
      <c r="O87" s="128"/>
      <c r="P87" s="128"/>
      <c r="Q87" s="128"/>
      <c r="R87" s="128"/>
      <c r="S87" s="128"/>
      <c r="T87" s="130" t="s">
        <v>170</v>
      </c>
    </row>
    <row r="88" spans="3:20" ht="18" customHeight="1">
      <c r="C88" s="62"/>
      <c r="D88" s="206" t="s">
        <v>319</v>
      </c>
      <c r="E88" s="207"/>
      <c r="F88" s="207"/>
      <c r="G88" s="138"/>
      <c r="H88" s="136"/>
      <c r="I88" s="136"/>
      <c r="J88" s="136"/>
      <c r="K88" s="136"/>
      <c r="L88" s="137"/>
      <c r="N88" s="128"/>
      <c r="O88" s="128"/>
      <c r="P88" s="128"/>
      <c r="Q88" s="128"/>
      <c r="R88" s="128"/>
      <c r="S88" s="128"/>
      <c r="T88" s="128"/>
    </row>
    <row r="89" spans="3:20" ht="12" customHeight="1">
      <c r="C89" s="62"/>
      <c r="D89" s="73" t="s">
        <v>320</v>
      </c>
      <c r="E89" s="121" t="s">
        <v>321</v>
      </c>
      <c r="F89" s="122" t="s">
        <v>259</v>
      </c>
      <c r="G89" s="122" t="s">
        <v>322</v>
      </c>
      <c r="H89" s="61">
        <f>SUM(I89:L89)</f>
        <v>12.978999999999999</v>
      </c>
      <c r="I89" s="71"/>
      <c r="J89" s="71">
        <v>4</v>
      </c>
      <c r="K89" s="71">
        <v>6.4790000000000001</v>
      </c>
      <c r="L89" s="71">
        <v>2.5</v>
      </c>
      <c r="N89" s="128"/>
      <c r="O89" s="128"/>
      <c r="P89" s="128"/>
      <c r="Q89" s="128"/>
      <c r="R89" s="128"/>
      <c r="S89" s="128"/>
      <c r="T89" s="130" t="s">
        <v>170</v>
      </c>
    </row>
    <row r="90" spans="3:20" ht="12" customHeight="1">
      <c r="C90" s="62"/>
      <c r="D90" s="73" t="s">
        <v>323</v>
      </c>
      <c r="E90" s="121" t="s">
        <v>324</v>
      </c>
      <c r="F90" s="122" t="s">
        <v>259</v>
      </c>
      <c r="G90" s="122" t="s">
        <v>325</v>
      </c>
      <c r="H90" s="61">
        <f>SUM(I90:L90)</f>
        <v>50.366999999999997</v>
      </c>
      <c r="I90" s="71"/>
      <c r="J90" s="71">
        <v>4</v>
      </c>
      <c r="K90" s="71">
        <f>50.367-J90-L90</f>
        <v>42.476999999999997</v>
      </c>
      <c r="L90" s="71">
        <v>3.89</v>
      </c>
      <c r="N90" s="128"/>
      <c r="O90" s="128"/>
      <c r="P90" s="128"/>
      <c r="Q90" s="128"/>
      <c r="R90" s="128"/>
      <c r="S90" s="128"/>
      <c r="T90" s="130" t="s">
        <v>170</v>
      </c>
    </row>
    <row r="91" spans="3:20" ht="12" customHeight="1">
      <c r="C91" s="62"/>
      <c r="D91" s="73" t="s">
        <v>326</v>
      </c>
      <c r="E91" s="121" t="s">
        <v>327</v>
      </c>
      <c r="F91" s="122" t="s">
        <v>259</v>
      </c>
      <c r="G91" s="122" t="s">
        <v>328</v>
      </c>
      <c r="H91" s="61">
        <f>SUM(I91:L91)</f>
        <v>32.622999999999998</v>
      </c>
      <c r="I91" s="71"/>
      <c r="J91" s="71">
        <f>J90-J71</f>
        <v>2.0329999999999999</v>
      </c>
      <c r="K91" s="71">
        <f>K90-K71</f>
        <v>27.119999999999997</v>
      </c>
      <c r="L91" s="71">
        <f>L90-L71</f>
        <v>3.47</v>
      </c>
      <c r="N91" s="128"/>
      <c r="O91" s="128"/>
      <c r="P91" s="128"/>
      <c r="Q91" s="128"/>
      <c r="R91" s="128"/>
      <c r="S91" s="128"/>
      <c r="T91" s="130" t="s">
        <v>170</v>
      </c>
    </row>
    <row r="92" spans="3:20" ht="18" customHeight="1">
      <c r="C92" s="62"/>
      <c r="D92" s="206" t="s">
        <v>329</v>
      </c>
      <c r="E92" s="207"/>
      <c r="F92" s="207"/>
      <c r="G92" s="138"/>
      <c r="H92" s="136"/>
      <c r="I92" s="136"/>
      <c r="J92" s="136"/>
      <c r="K92" s="136"/>
      <c r="L92" s="137"/>
      <c r="N92" s="128"/>
      <c r="O92" s="128"/>
      <c r="P92" s="128"/>
      <c r="Q92" s="128"/>
      <c r="R92" s="128"/>
      <c r="S92" s="128"/>
      <c r="T92" s="128"/>
    </row>
    <row r="93" spans="3:20" ht="12" customHeight="1">
      <c r="C93" s="62"/>
      <c r="D93" s="73" t="s">
        <v>330</v>
      </c>
      <c r="E93" s="121" t="s">
        <v>331</v>
      </c>
      <c r="F93" s="122" t="s">
        <v>169</v>
      </c>
      <c r="G93" s="122" t="s">
        <v>332</v>
      </c>
      <c r="H93" s="61">
        <f t="shared" ref="H93:H124" si="4">SUM(I93:L93)</f>
        <v>112454.8957803762</v>
      </c>
      <c r="I93" s="61">
        <f>SUM(I94,I95)</f>
        <v>0</v>
      </c>
      <c r="J93" s="61">
        <f>SUM(J94,J95)</f>
        <v>9374.2968988307057</v>
      </c>
      <c r="K93" s="61">
        <f>SUM(K94,K95)</f>
        <v>99725.419420437203</v>
      </c>
      <c r="L93" s="61">
        <f>SUM(L94,L95)</f>
        <v>3355.1794611082864</v>
      </c>
      <c r="N93" s="128"/>
      <c r="O93" s="128"/>
      <c r="P93" s="128"/>
      <c r="Q93" s="128"/>
      <c r="R93" s="128"/>
      <c r="S93" s="128"/>
      <c r="T93" s="130" t="s">
        <v>170</v>
      </c>
    </row>
    <row r="94" spans="3:20" ht="12" customHeight="1">
      <c r="C94" s="62"/>
      <c r="D94" s="113" t="s">
        <v>333</v>
      </c>
      <c r="E94" s="123" t="s">
        <v>334</v>
      </c>
      <c r="F94" s="114" t="s">
        <v>169</v>
      </c>
      <c r="G94" s="72" t="s">
        <v>335</v>
      </c>
      <c r="H94" s="61">
        <f t="shared" si="4"/>
        <v>0</v>
      </c>
      <c r="I94" s="71"/>
      <c r="J94" s="71"/>
      <c r="K94" s="71"/>
      <c r="L94" s="71"/>
      <c r="N94" s="128"/>
      <c r="O94" s="128"/>
      <c r="P94" s="128"/>
      <c r="Q94" s="128"/>
      <c r="R94" s="128"/>
      <c r="S94" s="128"/>
      <c r="T94" s="130" t="s">
        <v>170</v>
      </c>
    </row>
    <row r="95" spans="3:20" ht="12" customHeight="1">
      <c r="C95" s="62"/>
      <c r="D95" s="113" t="s">
        <v>336</v>
      </c>
      <c r="E95" s="123" t="s">
        <v>337</v>
      </c>
      <c r="F95" s="114" t="s">
        <v>169</v>
      </c>
      <c r="G95" s="72" t="s">
        <v>338</v>
      </c>
      <c r="H95" s="61">
        <f t="shared" si="4"/>
        <v>112454.8957803762</v>
      </c>
      <c r="I95" s="61">
        <f>I98</f>
        <v>0</v>
      </c>
      <c r="J95" s="61">
        <f>J98</f>
        <v>9374.2968988307057</v>
      </c>
      <c r="K95" s="61">
        <f>K98</f>
        <v>99725.419420437203</v>
      </c>
      <c r="L95" s="61">
        <f>L98</f>
        <v>3355.1794611082864</v>
      </c>
      <c r="N95" s="128"/>
      <c r="O95" s="128"/>
      <c r="P95" s="128"/>
      <c r="Q95" s="128"/>
      <c r="R95" s="128"/>
      <c r="S95" s="128"/>
      <c r="T95" s="130" t="s">
        <v>170</v>
      </c>
    </row>
    <row r="96" spans="3:20" ht="12" customHeight="1">
      <c r="C96" s="62"/>
      <c r="D96" s="113" t="s">
        <v>339</v>
      </c>
      <c r="E96" s="124" t="s">
        <v>340</v>
      </c>
      <c r="F96" s="114" t="s">
        <v>259</v>
      </c>
      <c r="G96" s="72" t="s">
        <v>341</v>
      </c>
      <c r="H96" s="61">
        <f t="shared" si="4"/>
        <v>12.978999999999999</v>
      </c>
      <c r="I96" s="71"/>
      <c r="J96" s="71">
        <f>J89</f>
        <v>4</v>
      </c>
      <c r="K96" s="71">
        <f>K89</f>
        <v>6.4790000000000001</v>
      </c>
      <c r="L96" s="71">
        <f>L89</f>
        <v>2.5</v>
      </c>
      <c r="N96" s="128"/>
      <c r="O96" s="128"/>
      <c r="P96" s="128"/>
      <c r="Q96" s="128"/>
      <c r="R96" s="128"/>
      <c r="S96" s="128"/>
      <c r="T96" s="130" t="s">
        <v>170</v>
      </c>
    </row>
    <row r="97" spans="3:20" ht="12" customHeight="1">
      <c r="C97" s="62"/>
      <c r="D97" s="113" t="s">
        <v>342</v>
      </c>
      <c r="E97" s="125" t="s">
        <v>343</v>
      </c>
      <c r="F97" s="114" t="s">
        <v>259</v>
      </c>
      <c r="G97" s="72" t="s">
        <v>344</v>
      </c>
      <c r="H97" s="61">
        <f t="shared" si="4"/>
        <v>0</v>
      </c>
      <c r="I97" s="71"/>
      <c r="J97" s="71"/>
      <c r="K97" s="71"/>
      <c r="L97" s="71"/>
      <c r="N97" s="128"/>
      <c r="O97" s="128"/>
      <c r="P97" s="128"/>
      <c r="Q97" s="128"/>
      <c r="R97" s="128"/>
      <c r="S97" s="128"/>
      <c r="T97" s="130" t="s">
        <v>170</v>
      </c>
    </row>
    <row r="98" spans="3:20" ht="12" customHeight="1">
      <c r="C98" s="62"/>
      <c r="D98" s="113" t="s">
        <v>345</v>
      </c>
      <c r="E98" s="124" t="s">
        <v>346</v>
      </c>
      <c r="F98" s="114" t="s">
        <v>169</v>
      </c>
      <c r="G98" s="72" t="s">
        <v>347</v>
      </c>
      <c r="H98" s="61">
        <f t="shared" si="4"/>
        <v>112454.8957803762</v>
      </c>
      <c r="I98" s="71"/>
      <c r="J98" s="71">
        <f>J34/0.9835</f>
        <v>9374.2968988307057</v>
      </c>
      <c r="K98" s="71">
        <f>K34/0.9835</f>
        <v>99725.419420437203</v>
      </c>
      <c r="L98" s="71">
        <f>L34/0.9835</f>
        <v>3355.1794611082864</v>
      </c>
      <c r="N98" s="128"/>
      <c r="O98" s="128"/>
      <c r="P98" s="128"/>
      <c r="Q98" s="128"/>
      <c r="R98" s="128"/>
      <c r="S98" s="128"/>
      <c r="T98" s="130" t="s">
        <v>170</v>
      </c>
    </row>
    <row r="99" spans="3:20" ht="12" customHeight="1">
      <c r="C99" s="62"/>
      <c r="D99" s="73" t="s">
        <v>348</v>
      </c>
      <c r="E99" s="121" t="s">
        <v>349</v>
      </c>
      <c r="F99" s="122" t="s">
        <v>169</v>
      </c>
      <c r="G99" s="122" t="s">
        <v>350</v>
      </c>
      <c r="H99" s="61">
        <f t="shared" si="4"/>
        <v>0</v>
      </c>
      <c r="I99" s="61">
        <f>SUM(I100,I116)</f>
        <v>0</v>
      </c>
      <c r="J99" s="61">
        <f>SUM(J100,J116)</f>
        <v>0</v>
      </c>
      <c r="K99" s="61">
        <f>SUM(K100,K116)</f>
        <v>0</v>
      </c>
      <c r="L99" s="61">
        <f>SUM(L100,L116)</f>
        <v>0</v>
      </c>
      <c r="N99" s="128"/>
      <c r="O99" s="128"/>
      <c r="P99" s="128"/>
      <c r="Q99" s="128"/>
      <c r="R99" s="128"/>
      <c r="S99" s="128"/>
      <c r="T99" s="130" t="s">
        <v>170</v>
      </c>
    </row>
    <row r="100" spans="3:20" ht="12" customHeight="1">
      <c r="C100" s="62"/>
      <c r="D100" s="113" t="s">
        <v>351</v>
      </c>
      <c r="E100" s="123" t="s">
        <v>352</v>
      </c>
      <c r="F100" s="114" t="s">
        <v>169</v>
      </c>
      <c r="G100" s="72" t="s">
        <v>353</v>
      </c>
      <c r="H100" s="61">
        <f t="shared" si="4"/>
        <v>0</v>
      </c>
      <c r="I100" s="61">
        <f>SUM(I101:I102)</f>
        <v>0</v>
      </c>
      <c r="J100" s="61">
        <f>SUM(J101:J102)</f>
        <v>0</v>
      </c>
      <c r="K100" s="61">
        <f>SUM(K101:K102)</f>
        <v>0</v>
      </c>
      <c r="L100" s="61">
        <f>SUM(L101:L102)</f>
        <v>0</v>
      </c>
      <c r="N100" s="128"/>
      <c r="O100" s="128"/>
      <c r="P100" s="128"/>
      <c r="Q100" s="128"/>
      <c r="R100" s="128"/>
      <c r="S100" s="128"/>
      <c r="T100" s="130" t="s">
        <v>170</v>
      </c>
    </row>
    <row r="101" spans="3:20" ht="12" customHeight="1">
      <c r="C101" s="62"/>
      <c r="D101" s="113" t="s">
        <v>354</v>
      </c>
      <c r="E101" s="124" t="s">
        <v>355</v>
      </c>
      <c r="F101" s="114" t="s">
        <v>169</v>
      </c>
      <c r="G101" s="72" t="s">
        <v>356</v>
      </c>
      <c r="H101" s="61">
        <f t="shared" si="4"/>
        <v>0</v>
      </c>
      <c r="I101" s="71"/>
      <c r="J101" s="71"/>
      <c r="K101" s="71"/>
      <c r="L101" s="71"/>
      <c r="N101" s="128"/>
      <c r="O101" s="128"/>
      <c r="P101" s="128"/>
      <c r="Q101" s="128"/>
      <c r="R101" s="128"/>
      <c r="S101" s="128"/>
      <c r="T101" s="130" t="s">
        <v>170</v>
      </c>
    </row>
    <row r="102" spans="3:20" ht="12" customHeight="1">
      <c r="C102" s="62"/>
      <c r="D102" s="113" t="s">
        <v>357</v>
      </c>
      <c r="E102" s="124" t="s">
        <v>358</v>
      </c>
      <c r="F102" s="114" t="s">
        <v>169</v>
      </c>
      <c r="G102" s="72" t="s">
        <v>359</v>
      </c>
      <c r="H102" s="61">
        <f t="shared" si="4"/>
        <v>0</v>
      </c>
      <c r="I102" s="61">
        <f>SUM(I103,I106,I109,I112:I115)</f>
        <v>0</v>
      </c>
      <c r="J102" s="61">
        <f>SUM(J103,J106,J109,J112:J115)</f>
        <v>0</v>
      </c>
      <c r="K102" s="61">
        <f>SUM(K103,K106,K109,K112:K115)</f>
        <v>0</v>
      </c>
      <c r="L102" s="61">
        <f>SUM(L103,L106,L109,L112:L115)</f>
        <v>0</v>
      </c>
      <c r="N102" s="128"/>
      <c r="O102" s="128"/>
      <c r="P102" s="128"/>
      <c r="Q102" s="128"/>
      <c r="R102" s="128"/>
      <c r="S102" s="128"/>
      <c r="T102" s="130" t="s">
        <v>170</v>
      </c>
    </row>
    <row r="103" spans="3:20" ht="36" customHeight="1">
      <c r="C103" s="62"/>
      <c r="D103" s="113" t="s">
        <v>360</v>
      </c>
      <c r="E103" s="125" t="s">
        <v>361</v>
      </c>
      <c r="F103" s="114" t="s">
        <v>169</v>
      </c>
      <c r="G103" s="72" t="s">
        <v>362</v>
      </c>
      <c r="H103" s="61">
        <f t="shared" si="4"/>
        <v>0</v>
      </c>
      <c r="I103" s="61">
        <f>SUM(I104:I105)</f>
        <v>0</v>
      </c>
      <c r="J103" s="61">
        <f>SUM(J104:J105)</f>
        <v>0</v>
      </c>
      <c r="K103" s="61">
        <f>SUM(K104:K105)</f>
        <v>0</v>
      </c>
      <c r="L103" s="61">
        <f>SUM(L104:L105)</f>
        <v>0</v>
      </c>
      <c r="N103" s="128"/>
      <c r="O103" s="128"/>
      <c r="P103" s="128"/>
      <c r="Q103" s="128"/>
      <c r="R103" s="128"/>
      <c r="S103" s="128"/>
      <c r="T103" s="130" t="s">
        <v>170</v>
      </c>
    </row>
    <row r="104" spans="3:20" ht="12" customHeight="1">
      <c r="C104" s="62"/>
      <c r="D104" s="113" t="s">
        <v>363</v>
      </c>
      <c r="E104" s="126" t="s">
        <v>364</v>
      </c>
      <c r="F104" s="114" t="s">
        <v>169</v>
      </c>
      <c r="G104" s="72" t="s">
        <v>365</v>
      </c>
      <c r="H104" s="61">
        <f t="shared" si="4"/>
        <v>0</v>
      </c>
      <c r="I104" s="71"/>
      <c r="J104" s="71"/>
      <c r="K104" s="71"/>
      <c r="L104" s="71"/>
      <c r="N104" s="128"/>
      <c r="O104" s="128"/>
      <c r="P104" s="128"/>
      <c r="Q104" s="128"/>
      <c r="R104" s="128"/>
      <c r="S104" s="128"/>
      <c r="T104" s="130" t="s">
        <v>170</v>
      </c>
    </row>
    <row r="105" spans="3:20" ht="12" customHeight="1">
      <c r="C105" s="62"/>
      <c r="D105" s="113" t="s">
        <v>366</v>
      </c>
      <c r="E105" s="126" t="s">
        <v>367</v>
      </c>
      <c r="F105" s="114" t="s">
        <v>169</v>
      </c>
      <c r="G105" s="72" t="s">
        <v>368</v>
      </c>
      <c r="H105" s="61">
        <f t="shared" si="4"/>
        <v>0</v>
      </c>
      <c r="I105" s="71"/>
      <c r="J105" s="71"/>
      <c r="K105" s="71"/>
      <c r="L105" s="71"/>
      <c r="N105" s="128"/>
      <c r="O105" s="128"/>
      <c r="P105" s="128"/>
      <c r="Q105" s="128"/>
      <c r="R105" s="128"/>
      <c r="S105" s="128"/>
      <c r="T105" s="130" t="s">
        <v>170</v>
      </c>
    </row>
    <row r="106" spans="3:20" ht="36" customHeight="1">
      <c r="C106" s="62"/>
      <c r="D106" s="113" t="s">
        <v>369</v>
      </c>
      <c r="E106" s="125" t="s">
        <v>370</v>
      </c>
      <c r="F106" s="114" t="s">
        <v>169</v>
      </c>
      <c r="G106" s="72" t="s">
        <v>371</v>
      </c>
      <c r="H106" s="61">
        <f t="shared" si="4"/>
        <v>0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  <c r="N106" s="128"/>
      <c r="O106" s="128"/>
      <c r="P106" s="128"/>
      <c r="Q106" s="128"/>
      <c r="R106" s="128"/>
      <c r="S106" s="128"/>
      <c r="T106" s="130" t="s">
        <v>170</v>
      </c>
    </row>
    <row r="107" spans="3:20" ht="12" customHeight="1">
      <c r="C107" s="62"/>
      <c r="D107" s="113" t="s">
        <v>372</v>
      </c>
      <c r="E107" s="126" t="s">
        <v>364</v>
      </c>
      <c r="F107" s="114" t="s">
        <v>169</v>
      </c>
      <c r="G107" s="72" t="s">
        <v>373</v>
      </c>
      <c r="H107" s="61">
        <f t="shared" si="4"/>
        <v>0</v>
      </c>
      <c r="I107" s="71"/>
      <c r="J107" s="71"/>
      <c r="K107" s="71"/>
      <c r="L107" s="71"/>
      <c r="N107" s="128"/>
      <c r="O107" s="128"/>
      <c r="P107" s="128"/>
      <c r="Q107" s="128"/>
      <c r="R107" s="128"/>
      <c r="S107" s="128"/>
      <c r="T107" s="130" t="s">
        <v>170</v>
      </c>
    </row>
    <row r="108" spans="3:20" ht="12" customHeight="1">
      <c r="C108" s="62"/>
      <c r="D108" s="113" t="s">
        <v>374</v>
      </c>
      <c r="E108" s="126" t="s">
        <v>367</v>
      </c>
      <c r="F108" s="114" t="s">
        <v>169</v>
      </c>
      <c r="G108" s="72" t="s">
        <v>375</v>
      </c>
      <c r="H108" s="61">
        <f t="shared" si="4"/>
        <v>0</v>
      </c>
      <c r="I108" s="71"/>
      <c r="J108" s="71"/>
      <c r="K108" s="71"/>
      <c r="L108" s="71"/>
      <c r="N108" s="128"/>
      <c r="O108" s="128"/>
      <c r="P108" s="128"/>
      <c r="Q108" s="128"/>
      <c r="R108" s="128"/>
      <c r="S108" s="128"/>
      <c r="T108" s="130" t="s">
        <v>170</v>
      </c>
    </row>
    <row r="109" spans="3:20" ht="24" customHeight="1">
      <c r="C109" s="62"/>
      <c r="D109" s="113" t="s">
        <v>376</v>
      </c>
      <c r="E109" s="125" t="s">
        <v>377</v>
      </c>
      <c r="F109" s="114" t="s">
        <v>169</v>
      </c>
      <c r="G109" s="72" t="s">
        <v>378</v>
      </c>
      <c r="H109" s="61">
        <f t="shared" si="4"/>
        <v>0</v>
      </c>
      <c r="I109" s="61">
        <f>SUM(I110:I111)</f>
        <v>0</v>
      </c>
      <c r="J109" s="61">
        <f>SUM(J110:J111)</f>
        <v>0</v>
      </c>
      <c r="K109" s="61">
        <f>SUM(K110:K111)</f>
        <v>0</v>
      </c>
      <c r="L109" s="61">
        <f>SUM(L110:L111)</f>
        <v>0</v>
      </c>
      <c r="N109" s="128"/>
      <c r="O109" s="128"/>
      <c r="P109" s="128"/>
      <c r="Q109" s="128"/>
      <c r="R109" s="128"/>
      <c r="S109" s="128"/>
      <c r="T109" s="130" t="s">
        <v>170</v>
      </c>
    </row>
    <row r="110" spans="3:20" ht="12" customHeight="1">
      <c r="C110" s="62"/>
      <c r="D110" s="113" t="s">
        <v>379</v>
      </c>
      <c r="E110" s="126" t="s">
        <v>364</v>
      </c>
      <c r="F110" s="114" t="s">
        <v>169</v>
      </c>
      <c r="G110" s="72" t="s">
        <v>380</v>
      </c>
      <c r="H110" s="61">
        <f t="shared" si="4"/>
        <v>0</v>
      </c>
      <c r="I110" s="71"/>
      <c r="J110" s="71"/>
      <c r="K110" s="71"/>
      <c r="L110" s="71"/>
      <c r="N110" s="128"/>
      <c r="O110" s="128"/>
      <c r="P110" s="128"/>
      <c r="Q110" s="128"/>
      <c r="R110" s="128"/>
      <c r="S110" s="128"/>
      <c r="T110" s="130" t="s">
        <v>170</v>
      </c>
    </row>
    <row r="111" spans="3:20" ht="12" customHeight="1">
      <c r="C111" s="62"/>
      <c r="D111" s="113" t="s">
        <v>381</v>
      </c>
      <c r="E111" s="126" t="s">
        <v>367</v>
      </c>
      <c r="F111" s="114" t="s">
        <v>169</v>
      </c>
      <c r="G111" s="72" t="s">
        <v>382</v>
      </c>
      <c r="H111" s="61">
        <f t="shared" si="4"/>
        <v>0</v>
      </c>
      <c r="I111" s="71"/>
      <c r="J111" s="71"/>
      <c r="K111" s="71"/>
      <c r="L111" s="71"/>
      <c r="N111" s="128"/>
      <c r="O111" s="128"/>
      <c r="P111" s="128"/>
      <c r="Q111" s="128"/>
      <c r="R111" s="128"/>
      <c r="S111" s="128"/>
      <c r="T111" s="130" t="s">
        <v>170</v>
      </c>
    </row>
    <row r="112" spans="3:20" ht="12" customHeight="1">
      <c r="C112" s="62"/>
      <c r="D112" s="113" t="s">
        <v>383</v>
      </c>
      <c r="E112" s="125" t="s">
        <v>384</v>
      </c>
      <c r="F112" s="114" t="s">
        <v>169</v>
      </c>
      <c r="G112" s="72" t="s">
        <v>385</v>
      </c>
      <c r="H112" s="61">
        <f t="shared" si="4"/>
        <v>0</v>
      </c>
      <c r="I112" s="71"/>
      <c r="J112" s="71"/>
      <c r="K112" s="71"/>
      <c r="L112" s="71"/>
      <c r="N112" s="128"/>
      <c r="O112" s="128"/>
      <c r="P112" s="128"/>
      <c r="Q112" s="128"/>
      <c r="R112" s="128"/>
      <c r="S112" s="128"/>
      <c r="T112" s="130" t="s">
        <v>170</v>
      </c>
    </row>
    <row r="113" spans="3:20" ht="12" customHeight="1">
      <c r="C113" s="62"/>
      <c r="D113" s="113" t="s">
        <v>386</v>
      </c>
      <c r="E113" s="125" t="s">
        <v>387</v>
      </c>
      <c r="F113" s="114" t="s">
        <v>169</v>
      </c>
      <c r="G113" s="72" t="s">
        <v>388</v>
      </c>
      <c r="H113" s="61">
        <f t="shared" si="4"/>
        <v>0</v>
      </c>
      <c r="I113" s="71"/>
      <c r="J113" s="71"/>
      <c r="K113" s="71"/>
      <c r="L113" s="71"/>
      <c r="N113" s="128"/>
      <c r="O113" s="128"/>
      <c r="P113" s="128"/>
      <c r="Q113" s="128"/>
      <c r="R113" s="128"/>
      <c r="S113" s="128"/>
      <c r="T113" s="130" t="s">
        <v>170</v>
      </c>
    </row>
    <row r="114" spans="3:20" ht="36" customHeight="1">
      <c r="C114" s="62"/>
      <c r="D114" s="113" t="s">
        <v>389</v>
      </c>
      <c r="E114" s="125" t="s">
        <v>390</v>
      </c>
      <c r="F114" s="114" t="s">
        <v>169</v>
      </c>
      <c r="G114" s="72" t="s">
        <v>391</v>
      </c>
      <c r="H114" s="61">
        <f t="shared" si="4"/>
        <v>0</v>
      </c>
      <c r="I114" s="71"/>
      <c r="J114" s="71"/>
      <c r="K114" s="71"/>
      <c r="L114" s="71"/>
      <c r="N114" s="128"/>
      <c r="O114" s="128"/>
      <c r="P114" s="128"/>
      <c r="Q114" s="128"/>
      <c r="R114" s="128"/>
      <c r="S114" s="128"/>
      <c r="T114" s="130" t="s">
        <v>170</v>
      </c>
    </row>
    <row r="115" spans="3:20" ht="24" customHeight="1">
      <c r="C115" s="62"/>
      <c r="D115" s="113" t="s">
        <v>392</v>
      </c>
      <c r="E115" s="125" t="s">
        <v>393</v>
      </c>
      <c r="F115" s="114" t="s">
        <v>169</v>
      </c>
      <c r="G115" s="72" t="s">
        <v>394</v>
      </c>
      <c r="H115" s="61">
        <f t="shared" si="4"/>
        <v>0</v>
      </c>
      <c r="I115" s="71"/>
      <c r="J115" s="71"/>
      <c r="K115" s="71"/>
      <c r="L115" s="71"/>
      <c r="N115" s="128"/>
      <c r="O115" s="128"/>
      <c r="P115" s="128"/>
      <c r="Q115" s="128"/>
      <c r="R115" s="128"/>
      <c r="S115" s="128"/>
      <c r="T115" s="130" t="s">
        <v>170</v>
      </c>
    </row>
    <row r="116" spans="3:20" ht="12" customHeight="1">
      <c r="C116" s="62"/>
      <c r="D116" s="113" t="s">
        <v>395</v>
      </c>
      <c r="E116" s="123" t="s">
        <v>396</v>
      </c>
      <c r="F116" s="114" t="s">
        <v>169</v>
      </c>
      <c r="G116" s="72" t="s">
        <v>397</v>
      </c>
      <c r="H116" s="61">
        <f t="shared" si="4"/>
        <v>0</v>
      </c>
      <c r="I116" s="61">
        <f>I119</f>
        <v>0</v>
      </c>
      <c r="J116" s="61">
        <f>J119</f>
        <v>0</v>
      </c>
      <c r="K116" s="61">
        <f>K119</f>
        <v>0</v>
      </c>
      <c r="L116" s="61">
        <f>L119</f>
        <v>0</v>
      </c>
      <c r="N116" s="128"/>
      <c r="O116" s="128"/>
      <c r="P116" s="128"/>
      <c r="Q116" s="128"/>
      <c r="R116" s="128"/>
      <c r="S116" s="128"/>
      <c r="T116" s="130" t="s">
        <v>170</v>
      </c>
    </row>
    <row r="117" spans="3:20" ht="12" customHeight="1">
      <c r="C117" s="62"/>
      <c r="D117" s="113" t="s">
        <v>398</v>
      </c>
      <c r="E117" s="124" t="s">
        <v>340</v>
      </c>
      <c r="F117" s="114" t="s">
        <v>259</v>
      </c>
      <c r="G117" s="72" t="s">
        <v>399</v>
      </c>
      <c r="H117" s="61">
        <f t="shared" si="4"/>
        <v>0</v>
      </c>
      <c r="I117" s="71"/>
      <c r="J117" s="71"/>
      <c r="K117" s="71"/>
      <c r="L117" s="71"/>
      <c r="N117" s="128"/>
      <c r="O117" s="128"/>
      <c r="P117" s="128"/>
      <c r="Q117" s="128"/>
      <c r="R117" s="128"/>
      <c r="S117" s="128"/>
      <c r="T117" s="130" t="s">
        <v>170</v>
      </c>
    </row>
    <row r="118" spans="3:20" ht="12" customHeight="1">
      <c r="C118" s="62"/>
      <c r="D118" s="113" t="s">
        <v>400</v>
      </c>
      <c r="E118" s="125" t="s">
        <v>343</v>
      </c>
      <c r="F118" s="114" t="s">
        <v>259</v>
      </c>
      <c r="G118" s="72" t="s">
        <v>401</v>
      </c>
      <c r="H118" s="61">
        <f t="shared" si="4"/>
        <v>0</v>
      </c>
      <c r="I118" s="71"/>
      <c r="J118" s="71"/>
      <c r="K118" s="71"/>
      <c r="L118" s="71"/>
      <c r="N118" s="128"/>
      <c r="O118" s="128"/>
      <c r="P118" s="128"/>
      <c r="Q118" s="128"/>
      <c r="R118" s="128"/>
      <c r="S118" s="128"/>
      <c r="T118" s="130" t="s">
        <v>170</v>
      </c>
    </row>
    <row r="119" spans="3:20" ht="12" customHeight="1">
      <c r="C119" s="62"/>
      <c r="D119" s="113" t="s">
        <v>402</v>
      </c>
      <c r="E119" s="124" t="s">
        <v>346</v>
      </c>
      <c r="F119" s="114" t="s">
        <v>169</v>
      </c>
      <c r="G119" s="72" t="s">
        <v>403</v>
      </c>
      <c r="H119" s="61">
        <f t="shared" si="4"/>
        <v>0</v>
      </c>
      <c r="I119" s="71"/>
      <c r="J119" s="71"/>
      <c r="K119" s="71"/>
      <c r="L119" s="71"/>
      <c r="N119" s="128"/>
      <c r="O119" s="128"/>
      <c r="P119" s="128"/>
      <c r="Q119" s="128"/>
      <c r="R119" s="128"/>
      <c r="S119" s="128"/>
      <c r="T119" s="130" t="s">
        <v>170</v>
      </c>
    </row>
    <row r="120" spans="3:20" ht="12" customHeight="1">
      <c r="C120" s="62"/>
      <c r="D120" s="73" t="s">
        <v>404</v>
      </c>
      <c r="E120" s="121" t="s">
        <v>405</v>
      </c>
      <c r="F120" s="122" t="s">
        <v>169</v>
      </c>
      <c r="G120" s="122" t="s">
        <v>406</v>
      </c>
      <c r="H120" s="61">
        <f t="shared" si="4"/>
        <v>0</v>
      </c>
      <c r="I120" s="61">
        <f>SUM(I121,I122)</f>
        <v>0</v>
      </c>
      <c r="J120" s="61">
        <f>SUM(J121,J122)</f>
        <v>0</v>
      </c>
      <c r="K120" s="61">
        <f>SUM(K121,K122)</f>
        <v>0</v>
      </c>
      <c r="L120" s="61">
        <f>SUM(L121,L122)</f>
        <v>0</v>
      </c>
      <c r="N120" s="128"/>
      <c r="O120" s="128"/>
      <c r="P120" s="128"/>
      <c r="Q120" s="128"/>
      <c r="R120" s="128"/>
      <c r="S120" s="128"/>
      <c r="T120" s="130" t="s">
        <v>170</v>
      </c>
    </row>
    <row r="121" spans="3:20" ht="12" customHeight="1">
      <c r="C121" s="62"/>
      <c r="D121" s="113" t="s">
        <v>407</v>
      </c>
      <c r="E121" s="123" t="s">
        <v>334</v>
      </c>
      <c r="F121" s="114" t="s">
        <v>169</v>
      </c>
      <c r="G121" s="72" t="s">
        <v>408</v>
      </c>
      <c r="H121" s="61">
        <f t="shared" si="4"/>
        <v>0</v>
      </c>
      <c r="I121" s="71"/>
      <c r="J121" s="71"/>
      <c r="K121" s="71"/>
      <c r="L121" s="71"/>
      <c r="N121" s="128"/>
      <c r="O121" s="128"/>
      <c r="P121" s="128"/>
      <c r="Q121" s="128"/>
      <c r="R121" s="128"/>
      <c r="S121" s="128"/>
      <c r="T121" s="130" t="s">
        <v>170</v>
      </c>
    </row>
    <row r="122" spans="3:20" ht="12" customHeight="1">
      <c r="C122" s="62"/>
      <c r="D122" s="113" t="s">
        <v>409</v>
      </c>
      <c r="E122" s="123" t="s">
        <v>337</v>
      </c>
      <c r="F122" s="114" t="s">
        <v>169</v>
      </c>
      <c r="G122" s="72" t="s">
        <v>410</v>
      </c>
      <c r="H122" s="61">
        <f t="shared" si="4"/>
        <v>0</v>
      </c>
      <c r="I122" s="61">
        <f>I124</f>
        <v>0</v>
      </c>
      <c r="J122" s="61">
        <f>J124</f>
        <v>0</v>
      </c>
      <c r="K122" s="61">
        <f>K124</f>
        <v>0</v>
      </c>
      <c r="L122" s="61">
        <f>L124</f>
        <v>0</v>
      </c>
      <c r="N122" s="128"/>
      <c r="O122" s="128"/>
      <c r="P122" s="128"/>
      <c r="Q122" s="128"/>
      <c r="R122" s="128"/>
      <c r="S122" s="128"/>
      <c r="T122" s="130" t="s">
        <v>170</v>
      </c>
    </row>
    <row r="123" spans="3:20" ht="12" customHeight="1">
      <c r="C123" s="62"/>
      <c r="D123" s="113" t="s">
        <v>411</v>
      </c>
      <c r="E123" s="124" t="s">
        <v>412</v>
      </c>
      <c r="F123" s="114" t="s">
        <v>259</v>
      </c>
      <c r="G123" s="72" t="s">
        <v>413</v>
      </c>
      <c r="H123" s="61">
        <f t="shared" si="4"/>
        <v>0</v>
      </c>
      <c r="I123" s="71"/>
      <c r="J123" s="71"/>
      <c r="K123" s="71"/>
      <c r="L123" s="71"/>
      <c r="N123" s="128"/>
      <c r="O123" s="128"/>
      <c r="P123" s="128"/>
      <c r="Q123" s="128"/>
      <c r="R123" s="128"/>
      <c r="S123" s="128"/>
      <c r="T123" s="130" t="s">
        <v>170</v>
      </c>
    </row>
    <row r="124" spans="3:20" ht="12" customHeight="1">
      <c r="C124" s="62"/>
      <c r="D124" s="113" t="s">
        <v>414</v>
      </c>
      <c r="E124" s="124" t="s">
        <v>346</v>
      </c>
      <c r="F124" s="114" t="s">
        <v>169</v>
      </c>
      <c r="G124" s="72" t="s">
        <v>415</v>
      </c>
      <c r="H124" s="61">
        <f t="shared" si="4"/>
        <v>0</v>
      </c>
      <c r="I124" s="71"/>
      <c r="J124" s="71"/>
      <c r="K124" s="71"/>
      <c r="L124" s="71"/>
      <c r="N124" s="128"/>
      <c r="O124" s="128"/>
      <c r="P124" s="128"/>
      <c r="Q124" s="128"/>
      <c r="R124" s="128"/>
      <c r="S124" s="128"/>
      <c r="T124" s="130" t="s">
        <v>170</v>
      </c>
    </row>
    <row r="125" spans="3:20" ht="18" customHeight="1">
      <c r="C125" s="62"/>
      <c r="D125" s="206" t="s">
        <v>416</v>
      </c>
      <c r="E125" s="207"/>
      <c r="F125" s="207"/>
      <c r="G125" s="138"/>
      <c r="H125" s="136"/>
      <c r="I125" s="136"/>
      <c r="J125" s="136"/>
      <c r="K125" s="136"/>
      <c r="L125" s="137"/>
      <c r="N125" s="128"/>
      <c r="O125" s="128"/>
      <c r="P125" s="128"/>
      <c r="Q125" s="128"/>
      <c r="R125" s="128"/>
      <c r="S125" s="128"/>
      <c r="T125" s="128"/>
    </row>
    <row r="126" spans="3:20" ht="24" customHeight="1">
      <c r="C126" s="62"/>
      <c r="D126" s="73" t="s">
        <v>417</v>
      </c>
      <c r="E126" s="121" t="s">
        <v>418</v>
      </c>
      <c r="F126" s="122" t="s">
        <v>419</v>
      </c>
      <c r="G126" s="122" t="s">
        <v>420</v>
      </c>
      <c r="H126" s="61">
        <f t="shared" ref="H126:H146" si="5">SUM(I126:L126)</f>
        <v>0</v>
      </c>
      <c r="I126" s="61">
        <f>SUM(I127:I128)</f>
        <v>0</v>
      </c>
      <c r="J126" s="61">
        <f>SUM(J127:J128)</f>
        <v>0</v>
      </c>
      <c r="K126" s="61">
        <f>SUM(K127:K128)</f>
        <v>0</v>
      </c>
      <c r="L126" s="61">
        <f>SUM(L127:L128)</f>
        <v>0</v>
      </c>
      <c r="N126" s="128"/>
      <c r="O126" s="128"/>
      <c r="P126" s="128"/>
      <c r="Q126" s="128"/>
      <c r="R126" s="128"/>
      <c r="S126" s="128"/>
      <c r="T126" s="130" t="s">
        <v>170</v>
      </c>
    </row>
    <row r="127" spans="3:20" ht="12" customHeight="1">
      <c r="C127" s="62"/>
      <c r="D127" s="113" t="s">
        <v>421</v>
      </c>
      <c r="E127" s="123" t="s">
        <v>334</v>
      </c>
      <c r="F127" s="114" t="s">
        <v>419</v>
      </c>
      <c r="G127" s="72" t="s">
        <v>422</v>
      </c>
      <c r="H127" s="61">
        <f t="shared" si="5"/>
        <v>0</v>
      </c>
      <c r="I127" s="71"/>
      <c r="J127" s="71"/>
      <c r="K127" s="71"/>
      <c r="L127" s="71"/>
      <c r="N127" s="128"/>
      <c r="O127" s="128"/>
      <c r="P127" s="128"/>
      <c r="Q127" s="128"/>
      <c r="R127" s="128"/>
      <c r="S127" s="128"/>
      <c r="T127" s="130" t="s">
        <v>170</v>
      </c>
    </row>
    <row r="128" spans="3:20" ht="12" customHeight="1">
      <c r="C128" s="62"/>
      <c r="D128" s="113" t="s">
        <v>423</v>
      </c>
      <c r="E128" s="123" t="s">
        <v>337</v>
      </c>
      <c r="F128" s="114" t="s">
        <v>419</v>
      </c>
      <c r="G128" s="72" t="s">
        <v>424</v>
      </c>
      <c r="H128" s="61">
        <f t="shared" si="5"/>
        <v>0</v>
      </c>
      <c r="I128" s="61">
        <f>SUM(I129,I131)</f>
        <v>0</v>
      </c>
      <c r="J128" s="61">
        <f>SUM(J129,J131)</f>
        <v>0</v>
      </c>
      <c r="K128" s="61">
        <f>SUM(K129,K131)</f>
        <v>0</v>
      </c>
      <c r="L128" s="61">
        <f>SUM(L129,L131)</f>
        <v>0</v>
      </c>
      <c r="N128" s="128"/>
      <c r="O128" s="128"/>
      <c r="P128" s="128"/>
      <c r="Q128" s="128"/>
      <c r="R128" s="128"/>
      <c r="S128" s="128"/>
      <c r="T128" s="130" t="s">
        <v>170</v>
      </c>
    </row>
    <row r="129" spans="3:20" ht="12" customHeight="1">
      <c r="C129" s="62"/>
      <c r="D129" s="113" t="s">
        <v>425</v>
      </c>
      <c r="E129" s="124" t="s">
        <v>340</v>
      </c>
      <c r="F129" s="114" t="s">
        <v>419</v>
      </c>
      <c r="G129" s="72" t="s">
        <v>426</v>
      </c>
      <c r="H129" s="61">
        <f t="shared" si="5"/>
        <v>0</v>
      </c>
      <c r="I129" s="71"/>
      <c r="J129" s="71"/>
      <c r="K129" s="71"/>
      <c r="L129" s="71"/>
      <c r="N129" s="128"/>
      <c r="O129" s="128"/>
      <c r="P129" s="128"/>
      <c r="Q129" s="128"/>
      <c r="R129" s="128"/>
      <c r="S129" s="128"/>
      <c r="T129" s="130" t="s">
        <v>170</v>
      </c>
    </row>
    <row r="130" spans="3:20" ht="12" customHeight="1">
      <c r="C130" s="62"/>
      <c r="D130" s="113" t="s">
        <v>427</v>
      </c>
      <c r="E130" s="125" t="s">
        <v>428</v>
      </c>
      <c r="F130" s="114" t="s">
        <v>419</v>
      </c>
      <c r="G130" s="72" t="s">
        <v>429</v>
      </c>
      <c r="H130" s="61">
        <f t="shared" si="5"/>
        <v>0</v>
      </c>
      <c r="I130" s="71"/>
      <c r="J130" s="71"/>
      <c r="K130" s="71"/>
      <c r="L130" s="71"/>
      <c r="N130" s="128"/>
      <c r="O130" s="128"/>
      <c r="P130" s="128"/>
      <c r="Q130" s="128"/>
      <c r="R130" s="128"/>
      <c r="S130" s="128"/>
      <c r="T130" s="130" t="s">
        <v>170</v>
      </c>
    </row>
    <row r="131" spans="3:20" ht="12" customHeight="1">
      <c r="C131" s="62"/>
      <c r="D131" s="113" t="s">
        <v>430</v>
      </c>
      <c r="E131" s="124" t="s">
        <v>346</v>
      </c>
      <c r="F131" s="114" t="s">
        <v>419</v>
      </c>
      <c r="G131" s="72" t="s">
        <v>431</v>
      </c>
      <c r="H131" s="61">
        <f t="shared" si="5"/>
        <v>0</v>
      </c>
      <c r="I131" s="71"/>
      <c r="J131" s="71"/>
      <c r="K131" s="71"/>
      <c r="L131" s="71"/>
      <c r="N131" s="128"/>
      <c r="O131" s="128"/>
      <c r="P131" s="128"/>
      <c r="Q131" s="128"/>
      <c r="R131" s="128"/>
      <c r="S131" s="128"/>
      <c r="T131" s="130" t="s">
        <v>170</v>
      </c>
    </row>
    <row r="132" spans="3:20" ht="12" customHeight="1">
      <c r="C132" s="62"/>
      <c r="D132" s="73" t="s">
        <v>432</v>
      </c>
      <c r="E132" s="121" t="s">
        <v>433</v>
      </c>
      <c r="F132" s="122" t="s">
        <v>419</v>
      </c>
      <c r="G132" s="122" t="s">
        <v>434</v>
      </c>
      <c r="H132" s="61">
        <f t="shared" si="5"/>
        <v>0</v>
      </c>
      <c r="I132" s="61">
        <f>SUM(I133,I138)</f>
        <v>0</v>
      </c>
      <c r="J132" s="61">
        <f>SUM(J133,J138)</f>
        <v>0</v>
      </c>
      <c r="K132" s="61">
        <f>SUM(K133,K138)</f>
        <v>0</v>
      </c>
      <c r="L132" s="61">
        <f>SUM(L133,L138)</f>
        <v>0</v>
      </c>
      <c r="N132" s="128"/>
      <c r="O132" s="128"/>
      <c r="P132" s="128"/>
      <c r="Q132" s="128"/>
      <c r="R132" s="128"/>
      <c r="S132" s="128"/>
      <c r="T132" s="130" t="s">
        <v>170</v>
      </c>
    </row>
    <row r="133" spans="3:20" ht="12" customHeight="1">
      <c r="C133" s="62"/>
      <c r="D133" s="113" t="s">
        <v>435</v>
      </c>
      <c r="E133" s="123" t="s">
        <v>334</v>
      </c>
      <c r="F133" s="114" t="s">
        <v>419</v>
      </c>
      <c r="G133" s="72" t="s">
        <v>436</v>
      </c>
      <c r="H133" s="61">
        <f t="shared" si="5"/>
        <v>0</v>
      </c>
      <c r="I133" s="61">
        <f>SUM(I134:I135)</f>
        <v>0</v>
      </c>
      <c r="J133" s="61">
        <f>SUM(J134:J135)</f>
        <v>0</v>
      </c>
      <c r="K133" s="61">
        <f>SUM(K134:K135)</f>
        <v>0</v>
      </c>
      <c r="L133" s="61">
        <f>SUM(L134:L135)</f>
        <v>0</v>
      </c>
      <c r="N133" s="128"/>
      <c r="O133" s="128"/>
      <c r="P133" s="128"/>
      <c r="Q133" s="128"/>
      <c r="R133" s="128"/>
      <c r="S133" s="128"/>
      <c r="T133" s="130" t="s">
        <v>170</v>
      </c>
    </row>
    <row r="134" spans="3:20" ht="12" customHeight="1">
      <c r="C134" s="62"/>
      <c r="D134" s="113" t="s">
        <v>437</v>
      </c>
      <c r="E134" s="124" t="s">
        <v>355</v>
      </c>
      <c r="F134" s="114" t="s">
        <v>419</v>
      </c>
      <c r="G134" s="72" t="s">
        <v>438</v>
      </c>
      <c r="H134" s="61">
        <f t="shared" si="5"/>
        <v>0</v>
      </c>
      <c r="I134" s="71"/>
      <c r="J134" s="71"/>
      <c r="K134" s="71"/>
      <c r="L134" s="71"/>
      <c r="N134" s="128"/>
      <c r="O134" s="128"/>
      <c r="P134" s="128"/>
      <c r="Q134" s="128"/>
      <c r="R134" s="128"/>
      <c r="S134" s="128"/>
      <c r="T134" s="130" t="s">
        <v>170</v>
      </c>
    </row>
    <row r="135" spans="3:20" ht="12" customHeight="1">
      <c r="C135" s="62"/>
      <c r="D135" s="113" t="s">
        <v>439</v>
      </c>
      <c r="E135" s="124" t="s">
        <v>358</v>
      </c>
      <c r="F135" s="114" t="s">
        <v>419</v>
      </c>
      <c r="G135" s="72" t="s">
        <v>440</v>
      </c>
      <c r="H135" s="61">
        <f t="shared" si="5"/>
        <v>0</v>
      </c>
      <c r="I135" s="61">
        <f>SUM(I136:I137)</f>
        <v>0</v>
      </c>
      <c r="J135" s="61">
        <f>SUM(J136:J137)</f>
        <v>0</v>
      </c>
      <c r="K135" s="61">
        <f>SUM(K136:K137)</f>
        <v>0</v>
      </c>
      <c r="L135" s="61">
        <f>SUM(L136:L137)</f>
        <v>0</v>
      </c>
      <c r="N135" s="128"/>
      <c r="O135" s="128"/>
      <c r="P135" s="128"/>
      <c r="Q135" s="128"/>
      <c r="R135" s="128"/>
      <c r="S135" s="128"/>
      <c r="T135" s="130" t="s">
        <v>170</v>
      </c>
    </row>
    <row r="136" spans="3:20" ht="12" customHeight="1">
      <c r="C136" s="62"/>
      <c r="D136" s="113" t="s">
        <v>441</v>
      </c>
      <c r="E136" s="125" t="s">
        <v>364</v>
      </c>
      <c r="F136" s="114" t="s">
        <v>419</v>
      </c>
      <c r="G136" s="72" t="s">
        <v>442</v>
      </c>
      <c r="H136" s="61">
        <f t="shared" si="5"/>
        <v>0</v>
      </c>
      <c r="I136" s="71"/>
      <c r="J136" s="71"/>
      <c r="K136" s="71"/>
      <c r="L136" s="71"/>
      <c r="N136" s="128"/>
      <c r="O136" s="128"/>
      <c r="P136" s="128"/>
      <c r="Q136" s="128"/>
      <c r="R136" s="128"/>
      <c r="S136" s="128"/>
      <c r="T136" s="130" t="s">
        <v>170</v>
      </c>
    </row>
    <row r="137" spans="3:20" ht="12" customHeight="1">
      <c r="C137" s="62"/>
      <c r="D137" s="113" t="s">
        <v>443</v>
      </c>
      <c r="E137" s="125" t="s">
        <v>444</v>
      </c>
      <c r="F137" s="114" t="s">
        <v>419</v>
      </c>
      <c r="G137" s="72" t="s">
        <v>445</v>
      </c>
      <c r="H137" s="61">
        <f t="shared" si="5"/>
        <v>0</v>
      </c>
      <c r="I137" s="71"/>
      <c r="J137" s="71"/>
      <c r="K137" s="71"/>
      <c r="L137" s="71"/>
      <c r="N137" s="128"/>
      <c r="O137" s="128"/>
      <c r="P137" s="128"/>
      <c r="Q137" s="128"/>
      <c r="R137" s="128"/>
      <c r="S137" s="128"/>
      <c r="T137" s="130" t="s">
        <v>170</v>
      </c>
    </row>
    <row r="138" spans="3:20" ht="12" customHeight="1">
      <c r="C138" s="62"/>
      <c r="D138" s="113" t="s">
        <v>446</v>
      </c>
      <c r="E138" s="123" t="s">
        <v>396</v>
      </c>
      <c r="F138" s="114" t="s">
        <v>419</v>
      </c>
      <c r="G138" s="72" t="s">
        <v>447</v>
      </c>
      <c r="H138" s="61">
        <f t="shared" si="5"/>
        <v>0</v>
      </c>
      <c r="I138" s="61">
        <f>SUM(I139,I141)</f>
        <v>0</v>
      </c>
      <c r="J138" s="61">
        <f>SUM(J139,J141)</f>
        <v>0</v>
      </c>
      <c r="K138" s="61">
        <f>SUM(K139,K141)</f>
        <v>0</v>
      </c>
      <c r="L138" s="61">
        <f>SUM(L139,L141)</f>
        <v>0</v>
      </c>
      <c r="N138" s="128"/>
      <c r="O138" s="128"/>
      <c r="P138" s="128"/>
      <c r="Q138" s="128"/>
      <c r="R138" s="128"/>
      <c r="S138" s="128"/>
      <c r="T138" s="130" t="s">
        <v>170</v>
      </c>
    </row>
    <row r="139" spans="3:20" ht="12" customHeight="1">
      <c r="C139" s="62"/>
      <c r="D139" s="113" t="s">
        <v>448</v>
      </c>
      <c r="E139" s="124" t="s">
        <v>340</v>
      </c>
      <c r="F139" s="114" t="s">
        <v>419</v>
      </c>
      <c r="G139" s="72" t="s">
        <v>449</v>
      </c>
      <c r="H139" s="61">
        <f t="shared" si="5"/>
        <v>0</v>
      </c>
      <c r="I139" s="71"/>
      <c r="J139" s="71"/>
      <c r="K139" s="71"/>
      <c r="L139" s="71"/>
      <c r="N139" s="128"/>
      <c r="O139" s="128"/>
      <c r="P139" s="128"/>
      <c r="Q139" s="128"/>
      <c r="R139" s="128"/>
      <c r="S139" s="128"/>
      <c r="T139" s="130" t="s">
        <v>170</v>
      </c>
    </row>
    <row r="140" spans="3:20" ht="12" customHeight="1">
      <c r="C140" s="62"/>
      <c r="D140" s="113" t="s">
        <v>450</v>
      </c>
      <c r="E140" s="125" t="s">
        <v>428</v>
      </c>
      <c r="F140" s="114" t="s">
        <v>419</v>
      </c>
      <c r="G140" s="72" t="s">
        <v>451</v>
      </c>
      <c r="H140" s="61">
        <f t="shared" si="5"/>
        <v>0</v>
      </c>
      <c r="I140" s="71"/>
      <c r="J140" s="71"/>
      <c r="K140" s="71"/>
      <c r="L140" s="71"/>
      <c r="N140" s="128"/>
      <c r="O140" s="128"/>
      <c r="P140" s="128"/>
      <c r="Q140" s="128"/>
      <c r="R140" s="128"/>
      <c r="S140" s="128"/>
      <c r="T140" s="130" t="s">
        <v>170</v>
      </c>
    </row>
    <row r="141" spans="3:20" ht="12" customHeight="1">
      <c r="C141" s="62"/>
      <c r="D141" s="113" t="s">
        <v>452</v>
      </c>
      <c r="E141" s="124" t="s">
        <v>346</v>
      </c>
      <c r="F141" s="114" t="s">
        <v>419</v>
      </c>
      <c r="G141" s="72" t="s">
        <v>453</v>
      </c>
      <c r="H141" s="61">
        <f t="shared" si="5"/>
        <v>0</v>
      </c>
      <c r="I141" s="71"/>
      <c r="J141" s="71"/>
      <c r="K141" s="71"/>
      <c r="L141" s="71"/>
      <c r="N141" s="128"/>
      <c r="O141" s="128"/>
      <c r="P141" s="128"/>
      <c r="Q141" s="128"/>
      <c r="R141" s="128"/>
      <c r="S141" s="128"/>
      <c r="T141" s="130" t="s">
        <v>170</v>
      </c>
    </row>
    <row r="142" spans="3:20" ht="12" customHeight="1">
      <c r="C142" s="62"/>
      <c r="D142" s="73" t="s">
        <v>454</v>
      </c>
      <c r="E142" s="121" t="s">
        <v>455</v>
      </c>
      <c r="F142" s="122" t="s">
        <v>419</v>
      </c>
      <c r="G142" s="122" t="s">
        <v>456</v>
      </c>
      <c r="H142" s="61">
        <f t="shared" si="5"/>
        <v>63536.098229699448</v>
      </c>
      <c r="I142" s="61">
        <f>SUM(I143:I144)</f>
        <v>0</v>
      </c>
      <c r="J142" s="61">
        <f>SUM(J143:J144)</f>
        <v>18198.310239178445</v>
      </c>
      <c r="K142" s="61">
        <f>SUM(K143:K144)</f>
        <v>34100.789534716234</v>
      </c>
      <c r="L142" s="61">
        <f>SUM(L143:L144)</f>
        <v>11236.998455804776</v>
      </c>
      <c r="N142" s="128"/>
      <c r="O142" s="128"/>
      <c r="P142" s="128"/>
      <c r="Q142" s="128"/>
      <c r="R142" s="128"/>
      <c r="S142" s="128"/>
      <c r="T142" s="130" t="s">
        <v>170</v>
      </c>
    </row>
    <row r="143" spans="3:20" ht="12" customHeight="1">
      <c r="C143" s="62"/>
      <c r="D143" s="113" t="s">
        <v>457</v>
      </c>
      <c r="E143" s="123" t="s">
        <v>334</v>
      </c>
      <c r="F143" s="114" t="s">
        <v>419</v>
      </c>
      <c r="G143" s="72" t="s">
        <v>458</v>
      </c>
      <c r="H143" s="61">
        <f t="shared" si="5"/>
        <v>0</v>
      </c>
      <c r="I143" s="71"/>
      <c r="J143" s="71"/>
      <c r="K143" s="71"/>
      <c r="L143" s="71"/>
      <c r="N143" s="128"/>
      <c r="O143" s="128"/>
      <c r="P143" s="128"/>
      <c r="Q143" s="128"/>
      <c r="R143" s="128"/>
      <c r="S143" s="128"/>
      <c r="T143" s="130" t="s">
        <v>170</v>
      </c>
    </row>
    <row r="144" spans="3:20" ht="12" customHeight="1">
      <c r="C144" s="62"/>
      <c r="D144" s="113" t="s">
        <v>459</v>
      </c>
      <c r="E144" s="123" t="s">
        <v>337</v>
      </c>
      <c r="F144" s="114" t="s">
        <v>419</v>
      </c>
      <c r="G144" s="72" t="s">
        <v>460</v>
      </c>
      <c r="H144" s="61">
        <f t="shared" si="5"/>
        <v>63536.098229699448</v>
      </c>
      <c r="I144" s="61">
        <f>SUM(I145:I146)</f>
        <v>0</v>
      </c>
      <c r="J144" s="61">
        <f>SUM(J145:J146)</f>
        <v>18198.310239178445</v>
      </c>
      <c r="K144" s="61">
        <f>SUM(K145:K146)</f>
        <v>34100.789534716234</v>
      </c>
      <c r="L144" s="61">
        <f>SUM(L145:L146)</f>
        <v>11236.998455804776</v>
      </c>
      <c r="N144" s="128"/>
      <c r="O144" s="128"/>
      <c r="P144" s="128"/>
      <c r="Q144" s="128"/>
      <c r="R144" s="128"/>
      <c r="S144" s="128"/>
      <c r="T144" s="130" t="s">
        <v>170</v>
      </c>
    </row>
    <row r="145" spans="3:20" ht="12" customHeight="1">
      <c r="C145" s="62"/>
      <c r="D145" s="113" t="s">
        <v>461</v>
      </c>
      <c r="E145" s="124" t="s">
        <v>412</v>
      </c>
      <c r="F145" s="114" t="s">
        <v>419</v>
      </c>
      <c r="G145" s="72" t="s">
        <v>462</v>
      </c>
      <c r="H145" s="61">
        <f t="shared" si="5"/>
        <v>57385.265250095996</v>
      </c>
      <c r="I145" s="71"/>
      <c r="J145" s="71">
        <f>J96*307.04121*1.2*12</f>
        <v>17685.573695999999</v>
      </c>
      <c r="K145" s="71">
        <f>K96*307.04121*1.2*12</f>
        <v>28646.207994095999</v>
      </c>
      <c r="L145" s="71">
        <f>L96*307.04121*1.2*12</f>
        <v>11053.483559999997</v>
      </c>
      <c r="N145" s="128"/>
      <c r="O145" s="128"/>
      <c r="P145" s="128"/>
      <c r="Q145" s="128"/>
      <c r="R145" s="128"/>
      <c r="S145" s="128"/>
      <c r="T145" s="130" t="s">
        <v>170</v>
      </c>
    </row>
    <row r="146" spans="3:20" ht="12" customHeight="1">
      <c r="C146" s="62"/>
      <c r="D146" s="113" t="s">
        <v>463</v>
      </c>
      <c r="E146" s="124" t="s">
        <v>346</v>
      </c>
      <c r="F146" s="114" t="s">
        <v>419</v>
      </c>
      <c r="G146" s="72" t="s">
        <v>464</v>
      </c>
      <c r="H146" s="61">
        <f t="shared" si="5"/>
        <v>6150.8329796034568</v>
      </c>
      <c r="I146" s="71"/>
      <c r="J146" s="71">
        <f>J98*0.04558*1.2</f>
        <v>512.73654317844432</v>
      </c>
      <c r="K146" s="71">
        <f>K98*0.04558*1.2</f>
        <v>5454.5815406202337</v>
      </c>
      <c r="L146" s="71">
        <f>L98*0.04558*1.2</f>
        <v>183.51489580477883</v>
      </c>
      <c r="N146" s="128"/>
      <c r="O146" s="128"/>
      <c r="P146" s="128"/>
      <c r="Q146" s="128"/>
      <c r="R146" s="128"/>
      <c r="S146" s="128"/>
      <c r="T146" s="130" t="s">
        <v>170</v>
      </c>
    </row>
  </sheetData>
  <sheetProtection formatColumns="0" formatRows="0" insertRows="0" deleteColumns="0" deleteRows="0" sort="0" autoFilter="0"/>
  <mergeCells count="11">
    <mergeCell ref="D14:F14"/>
    <mergeCell ref="D51:F51"/>
    <mergeCell ref="D88:F88"/>
    <mergeCell ref="D92:F92"/>
    <mergeCell ref="D125:F125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E4539-3EDD-3DE4-ECC2-A201C6A0D95B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74" customWidth="1"/>
    <col min="2" max="2" width="6.7109375" style="174" customWidth="1"/>
    <col min="3" max="3" width="40.7109375" style="174" customWidth="1"/>
    <col min="4" max="4" width="3.7109375" style="174" customWidth="1"/>
    <col min="5" max="5" width="45.7109375" style="174" customWidth="1"/>
    <col min="6" max="6" width="3.7109375" style="174" customWidth="1"/>
    <col min="7" max="7" width="42.7109375" style="174" customWidth="1"/>
    <col min="8" max="8" width="4.7109375" style="174" customWidth="1"/>
    <col min="9" max="9" width="9.7109375" style="174" customWidth="1"/>
    <col min="10" max="10" width="23.85546875" style="174" customWidth="1"/>
    <col min="11" max="11" width="2.7109375" style="174" customWidth="1"/>
    <col min="12" max="12" width="13.7109375" style="174" customWidth="1"/>
    <col min="13" max="13" width="9.140625" style="174"/>
    <col min="14" max="14" width="2.7109375" style="174" customWidth="1"/>
    <col min="15" max="15" width="12.140625" style="174" customWidth="1"/>
  </cols>
  <sheetData>
    <row r="1" spans="1:15" ht="11.25" customHeight="1">
      <c r="A1" s="140" t="s">
        <v>465</v>
      </c>
      <c r="B1" s="141" t="s">
        <v>466</v>
      </c>
      <c r="C1" s="140" t="s">
        <v>465</v>
      </c>
      <c r="D1" s="90"/>
      <c r="E1" s="91" t="s">
        <v>467</v>
      </c>
      <c r="F1" s="90"/>
      <c r="G1" s="91" t="s">
        <v>468</v>
      </c>
      <c r="H1" s="90"/>
      <c r="I1" s="92" t="s">
        <v>469</v>
      </c>
      <c r="J1" s="91" t="s">
        <v>470</v>
      </c>
      <c r="L1" s="91" t="s">
        <v>471</v>
      </c>
      <c r="O1" s="91" t="s">
        <v>472</v>
      </c>
    </row>
    <row r="2" spans="1:15" ht="11.25" customHeight="1">
      <c r="A2" s="140" t="s">
        <v>473</v>
      </c>
      <c r="B2" s="141" t="s">
        <v>474</v>
      </c>
      <c r="C2" s="140" t="s">
        <v>473</v>
      </c>
      <c r="D2" s="90"/>
      <c r="E2" s="93" t="s">
        <v>475</v>
      </c>
      <c r="F2" s="90"/>
      <c r="G2" s="94" t="str">
        <f>YEAR</f>
        <v>2023</v>
      </c>
      <c r="H2" s="90"/>
      <c r="I2" s="92" t="s">
        <v>476</v>
      </c>
      <c r="J2" s="91" t="s">
        <v>477</v>
      </c>
      <c r="L2" s="93" t="s">
        <v>114</v>
      </c>
      <c r="M2" s="98">
        <v>1</v>
      </c>
      <c r="O2" s="93">
        <v>2022</v>
      </c>
    </row>
    <row r="3" spans="1:15" ht="11.25" customHeight="1">
      <c r="A3" s="140" t="s">
        <v>478</v>
      </c>
      <c r="B3" s="141" t="s">
        <v>479</v>
      </c>
      <c r="C3" s="140" t="s">
        <v>478</v>
      </c>
      <c r="D3" s="90"/>
      <c r="E3" s="93" t="s">
        <v>74</v>
      </c>
      <c r="F3" s="90"/>
      <c r="H3" s="90"/>
      <c r="I3" s="92" t="s">
        <v>480</v>
      </c>
      <c r="J3" s="91" t="s">
        <v>481</v>
      </c>
      <c r="L3" s="93" t="s">
        <v>119</v>
      </c>
      <c r="M3" s="98">
        <v>2</v>
      </c>
      <c r="O3" s="93">
        <v>2023</v>
      </c>
    </row>
    <row r="4" spans="1:15" ht="11.25" customHeight="1">
      <c r="A4" s="140" t="s">
        <v>482</v>
      </c>
      <c r="B4" s="141" t="s">
        <v>483</v>
      </c>
      <c r="C4" s="140" t="s">
        <v>482</v>
      </c>
      <c r="D4" s="90"/>
      <c r="F4" s="90"/>
      <c r="G4" s="91" t="s">
        <v>484</v>
      </c>
      <c r="H4" s="90"/>
      <c r="I4" s="92" t="s">
        <v>485</v>
      </c>
      <c r="J4" s="91" t="s">
        <v>486</v>
      </c>
      <c r="L4" s="93" t="s">
        <v>121</v>
      </c>
      <c r="M4" s="98">
        <v>3</v>
      </c>
      <c r="O4" s="93">
        <v>2024</v>
      </c>
    </row>
    <row r="5" spans="1:15" ht="11.25" customHeight="1">
      <c r="A5" s="140" t="s">
        <v>487</v>
      </c>
      <c r="B5" s="141" t="s">
        <v>488</v>
      </c>
      <c r="C5" s="140" t="s">
        <v>487</v>
      </c>
      <c r="D5" s="90"/>
      <c r="F5" s="90"/>
      <c r="G5" s="94" t="str">
        <f>"01.01."&amp;PERIOD</f>
        <v>01.01.2023</v>
      </c>
      <c r="H5" s="90"/>
      <c r="I5" s="92" t="s">
        <v>489</v>
      </c>
      <c r="J5" s="91" t="s">
        <v>490</v>
      </c>
      <c r="L5" s="93" t="s">
        <v>123</v>
      </c>
      <c r="M5" s="98">
        <v>4</v>
      </c>
      <c r="O5" s="93">
        <v>2025</v>
      </c>
    </row>
    <row r="6" spans="1:15" ht="11.25" customHeight="1">
      <c r="A6" s="140" t="s">
        <v>491</v>
      </c>
      <c r="B6" s="141" t="s">
        <v>492</v>
      </c>
      <c r="C6" s="140" t="s">
        <v>491</v>
      </c>
      <c r="D6" s="90"/>
      <c r="E6" s="91" t="s">
        <v>493</v>
      </c>
      <c r="F6" s="90"/>
      <c r="G6" s="94" t="str">
        <f>"31.12."&amp;PERIOD</f>
        <v>31.12.2023</v>
      </c>
      <c r="H6" s="90"/>
      <c r="I6" s="95"/>
      <c r="J6" s="91" t="s">
        <v>494</v>
      </c>
      <c r="L6" s="93" t="s">
        <v>125</v>
      </c>
      <c r="M6" s="98">
        <v>5</v>
      </c>
    </row>
    <row r="7" spans="1:15" ht="11.25" customHeight="1">
      <c r="A7" s="140" t="s">
        <v>495</v>
      </c>
      <c r="B7" s="141" t="s">
        <v>496</v>
      </c>
      <c r="C7" s="140" t="s">
        <v>495</v>
      </c>
      <c r="D7" s="90"/>
      <c r="E7" s="96" t="s">
        <v>51</v>
      </c>
      <c r="F7" s="90"/>
      <c r="G7" s="90"/>
      <c r="H7" s="90"/>
      <c r="I7" s="90"/>
      <c r="J7" s="90"/>
      <c r="L7" s="93" t="s">
        <v>127</v>
      </c>
      <c r="M7" s="98">
        <v>6</v>
      </c>
    </row>
    <row r="8" spans="1:15" ht="11.25" customHeight="1">
      <c r="A8" s="140" t="s">
        <v>497</v>
      </c>
      <c r="B8" s="141" t="s">
        <v>498</v>
      </c>
      <c r="C8" s="140" t="s">
        <v>497</v>
      </c>
      <c r="D8" s="90"/>
      <c r="E8" s="96" t="s">
        <v>499</v>
      </c>
      <c r="F8" s="90"/>
      <c r="G8" s="91" t="s">
        <v>500</v>
      </c>
      <c r="H8" s="90"/>
      <c r="I8" s="90"/>
      <c r="J8" s="90"/>
      <c r="L8" s="93" t="s">
        <v>129</v>
      </c>
      <c r="M8" s="98">
        <v>7</v>
      </c>
    </row>
    <row r="9" spans="1:15" ht="11.25" customHeight="1">
      <c r="A9" s="140" t="s">
        <v>501</v>
      </c>
      <c r="B9" s="141" t="s">
        <v>502</v>
      </c>
      <c r="C9" s="140" t="s">
        <v>501</v>
      </c>
      <c r="D9" s="90"/>
      <c r="F9" s="90"/>
      <c r="G9" s="94" t="str">
        <f>"01.01."&amp;PERIOD</f>
        <v>01.01.2023</v>
      </c>
      <c r="H9" s="90"/>
      <c r="I9" s="90"/>
      <c r="J9" s="90"/>
      <c r="L9" s="93" t="s">
        <v>131</v>
      </c>
      <c r="M9" s="98">
        <v>8</v>
      </c>
    </row>
    <row r="10" spans="1:15" ht="11.25" customHeight="1">
      <c r="A10" s="140" t="s">
        <v>503</v>
      </c>
      <c r="B10" s="141" t="s">
        <v>504</v>
      </c>
      <c r="C10" s="140" t="s">
        <v>503</v>
      </c>
      <c r="D10" s="90"/>
      <c r="F10" s="90"/>
      <c r="G10" s="94" t="str">
        <f>"31.12."&amp;PERIOD</f>
        <v>31.12.2023</v>
      </c>
      <c r="H10" s="90"/>
      <c r="I10" s="90"/>
      <c r="J10" s="90"/>
      <c r="L10" s="93" t="s">
        <v>133</v>
      </c>
      <c r="M10" s="98">
        <v>9</v>
      </c>
    </row>
    <row r="11" spans="1:15" ht="11.25" customHeight="1">
      <c r="A11" s="142" t="s">
        <v>505</v>
      </c>
      <c r="B11" s="141" t="s">
        <v>506</v>
      </c>
      <c r="C11" s="140" t="s">
        <v>507</v>
      </c>
      <c r="D11" s="90"/>
      <c r="E11" s="91" t="s">
        <v>508</v>
      </c>
      <c r="F11" s="90"/>
      <c r="H11" s="90"/>
      <c r="I11" s="90"/>
      <c r="J11" s="90"/>
      <c r="L11" s="93" t="s">
        <v>135</v>
      </c>
      <c r="M11" s="98">
        <v>10</v>
      </c>
    </row>
    <row r="12" spans="1:15" ht="11.25" customHeight="1">
      <c r="A12" s="142" t="s">
        <v>509</v>
      </c>
      <c r="B12" s="141" t="s">
        <v>510</v>
      </c>
      <c r="C12" s="140"/>
      <c r="D12" s="90"/>
      <c r="E12" s="96" t="s">
        <v>77</v>
      </c>
      <c r="F12" s="90"/>
      <c r="G12" s="91" t="s">
        <v>511</v>
      </c>
      <c r="H12" s="90"/>
      <c r="I12" s="90"/>
      <c r="J12" s="90"/>
      <c r="L12" s="100" t="s">
        <v>137</v>
      </c>
      <c r="M12" s="98">
        <v>11</v>
      </c>
    </row>
    <row r="13" spans="1:15" ht="11.25" customHeight="1">
      <c r="A13" s="142" t="s">
        <v>512</v>
      </c>
      <c r="B13" s="141" t="s">
        <v>513</v>
      </c>
      <c r="C13" s="140" t="s">
        <v>514</v>
      </c>
      <c r="D13" s="90"/>
      <c r="E13" s="96" t="s">
        <v>515</v>
      </c>
      <c r="F13" s="90"/>
      <c r="G13" s="94" t="str">
        <f>"01.01."&amp;PERIOD</f>
        <v>01.01.2023</v>
      </c>
      <c r="H13" s="90"/>
      <c r="I13" s="90"/>
      <c r="J13" s="90"/>
      <c r="L13" s="100" t="s">
        <v>139</v>
      </c>
      <c r="M13" s="98">
        <v>12</v>
      </c>
    </row>
    <row r="14" spans="1:15" ht="11.25" customHeight="1">
      <c r="A14" s="142" t="s">
        <v>516</v>
      </c>
      <c r="B14" s="141" t="s">
        <v>517</v>
      </c>
      <c r="C14" s="140" t="s">
        <v>518</v>
      </c>
      <c r="D14" s="90"/>
      <c r="E14" s="96" t="s">
        <v>519</v>
      </c>
      <c r="F14" s="90"/>
      <c r="G14" s="94" t="str">
        <f>"31.12."&amp;PERIOD</f>
        <v>31.12.2023</v>
      </c>
      <c r="H14" s="90"/>
      <c r="I14" s="90"/>
      <c r="J14" s="90"/>
      <c r="L14" s="100" t="s">
        <v>25</v>
      </c>
      <c r="M14" s="98">
        <v>13</v>
      </c>
    </row>
    <row r="15" spans="1:15" ht="11.25" customHeight="1">
      <c r="A15" s="143" t="s">
        <v>520</v>
      </c>
      <c r="B15" s="144"/>
      <c r="C15" s="143"/>
      <c r="D15" s="90"/>
      <c r="E15" s="96" t="s">
        <v>521</v>
      </c>
      <c r="F15" s="90"/>
      <c r="H15" s="90"/>
      <c r="I15" s="90"/>
      <c r="J15" s="90"/>
    </row>
    <row r="16" spans="1:15" ht="11.25" customHeight="1">
      <c r="A16" s="140" t="s">
        <v>522</v>
      </c>
      <c r="B16" s="141" t="s">
        <v>523</v>
      </c>
      <c r="C16" s="140" t="s">
        <v>522</v>
      </c>
      <c r="D16" s="90"/>
      <c r="E16" s="96" t="s">
        <v>524</v>
      </c>
      <c r="F16" s="90"/>
      <c r="G16" s="91" t="s">
        <v>525</v>
      </c>
      <c r="H16" s="90"/>
      <c r="I16" s="90"/>
      <c r="J16" s="90"/>
    </row>
    <row r="17" spans="1:10" ht="11.25" customHeight="1">
      <c r="A17" s="140" t="s">
        <v>526</v>
      </c>
      <c r="B17" s="141" t="s">
        <v>527</v>
      </c>
      <c r="C17" s="140" t="s">
        <v>526</v>
      </c>
      <c r="D17" s="90"/>
      <c r="E17" s="96" t="s">
        <v>528</v>
      </c>
      <c r="F17" s="90"/>
      <c r="G17" s="96" t="s">
        <v>529</v>
      </c>
      <c r="H17" s="90"/>
      <c r="I17" s="90"/>
      <c r="J17" s="90"/>
    </row>
    <row r="18" spans="1:10" ht="11.25" customHeight="1">
      <c r="A18" s="143" t="s">
        <v>530</v>
      </c>
      <c r="B18" s="144"/>
      <c r="C18" s="143"/>
      <c r="D18" s="90"/>
      <c r="F18" s="90"/>
      <c r="H18" s="90"/>
      <c r="I18" s="90"/>
      <c r="J18" s="90"/>
    </row>
    <row r="19" spans="1:10" ht="11.25" customHeight="1">
      <c r="A19" s="140" t="s">
        <v>531</v>
      </c>
      <c r="B19" s="141" t="s">
        <v>532</v>
      </c>
      <c r="C19" s="140" t="s">
        <v>531</v>
      </c>
      <c r="D19" s="90"/>
      <c r="F19" s="90"/>
      <c r="G19" s="91" t="s">
        <v>533</v>
      </c>
      <c r="H19" s="90"/>
      <c r="I19" s="90"/>
      <c r="J19" s="90"/>
    </row>
    <row r="20" spans="1:10" ht="11.25" customHeight="1">
      <c r="A20" s="140" t="s">
        <v>534</v>
      </c>
      <c r="B20" s="141" t="s">
        <v>535</v>
      </c>
      <c r="C20" s="140" t="s">
        <v>534</v>
      </c>
      <c r="D20" s="90"/>
      <c r="F20" s="90"/>
      <c r="G20" s="96" t="s">
        <v>536</v>
      </c>
      <c r="H20" s="90"/>
      <c r="I20" s="90"/>
      <c r="J20" s="90"/>
    </row>
    <row r="21" spans="1:10" ht="11.25" customHeight="1">
      <c r="A21" s="140" t="s">
        <v>537</v>
      </c>
      <c r="B21" s="141" t="s">
        <v>538</v>
      </c>
      <c r="C21" s="140" t="s">
        <v>539</v>
      </c>
      <c r="D21" s="90"/>
      <c r="F21" s="90"/>
      <c r="G21" s="90"/>
      <c r="H21" s="90"/>
      <c r="I21" s="90"/>
      <c r="J21" s="90"/>
    </row>
    <row r="22" spans="1:10" ht="11.25" customHeight="1">
      <c r="A22" s="140" t="s">
        <v>540</v>
      </c>
      <c r="B22" s="141" t="s">
        <v>541</v>
      </c>
      <c r="C22" s="140" t="s">
        <v>540</v>
      </c>
      <c r="D22" s="90"/>
      <c r="F22" s="90"/>
      <c r="G22" s="90"/>
      <c r="H22" s="90"/>
      <c r="I22" s="90"/>
      <c r="J22" s="90"/>
    </row>
    <row r="23" spans="1:10" ht="11.25" customHeight="1">
      <c r="A23" s="140" t="s">
        <v>542</v>
      </c>
      <c r="B23" s="141" t="s">
        <v>543</v>
      </c>
      <c r="C23" s="140" t="s">
        <v>542</v>
      </c>
      <c r="D23" s="90"/>
      <c r="F23" s="90"/>
      <c r="G23" s="90"/>
      <c r="H23" s="90"/>
      <c r="I23" s="90"/>
      <c r="J23" s="90"/>
    </row>
    <row r="24" spans="1:10" ht="11.25" customHeight="1">
      <c r="A24" s="140" t="s">
        <v>544</v>
      </c>
      <c r="B24" s="141" t="s">
        <v>545</v>
      </c>
      <c r="C24" s="140" t="s">
        <v>544</v>
      </c>
      <c r="D24" s="90"/>
      <c r="F24" s="90"/>
      <c r="G24" s="90"/>
      <c r="H24" s="90"/>
      <c r="I24" s="90"/>
      <c r="J24" s="90"/>
    </row>
    <row r="25" spans="1:10" ht="11.25" customHeight="1">
      <c r="A25" s="140" t="s">
        <v>546</v>
      </c>
      <c r="B25" s="141" t="s">
        <v>547</v>
      </c>
      <c r="C25" s="140" t="s">
        <v>548</v>
      </c>
      <c r="D25" s="90"/>
      <c r="F25" s="90"/>
      <c r="G25" s="90"/>
      <c r="H25" s="90"/>
      <c r="I25" s="90"/>
      <c r="J25" s="90"/>
    </row>
    <row r="26" spans="1:10" ht="11.25" customHeight="1">
      <c r="A26" s="140" t="s">
        <v>549</v>
      </c>
      <c r="B26" s="141" t="s">
        <v>550</v>
      </c>
      <c r="C26" s="140" t="s">
        <v>549</v>
      </c>
      <c r="D26" s="90"/>
      <c r="F26" s="90"/>
      <c r="G26" s="90"/>
      <c r="H26" s="90"/>
      <c r="I26" s="90"/>
      <c r="J26" s="90"/>
    </row>
    <row r="27" spans="1:10" ht="11.25" customHeight="1">
      <c r="A27" s="140" t="s">
        <v>551</v>
      </c>
      <c r="B27" s="141" t="s">
        <v>552</v>
      </c>
      <c r="C27" s="140" t="s">
        <v>551</v>
      </c>
      <c r="D27" s="90"/>
      <c r="F27" s="90"/>
      <c r="G27" s="90"/>
      <c r="H27" s="90"/>
      <c r="I27" s="90"/>
      <c r="J27" s="90"/>
    </row>
    <row r="28" spans="1:10" ht="11.25" customHeight="1">
      <c r="A28" s="140" t="s">
        <v>553</v>
      </c>
      <c r="B28" s="141" t="s">
        <v>554</v>
      </c>
      <c r="C28" s="140" t="s">
        <v>553</v>
      </c>
      <c r="D28" s="90"/>
      <c r="F28" s="90"/>
      <c r="G28" s="90"/>
      <c r="H28" s="90"/>
      <c r="I28" s="90"/>
      <c r="J28" s="90"/>
    </row>
    <row r="29" spans="1:10" ht="11.25" customHeight="1">
      <c r="A29" s="140" t="s">
        <v>555</v>
      </c>
      <c r="B29" s="141" t="s">
        <v>556</v>
      </c>
      <c r="C29" s="140" t="s">
        <v>555</v>
      </c>
      <c r="D29" s="90"/>
      <c r="F29" s="90"/>
      <c r="G29" s="90"/>
      <c r="H29" s="90"/>
      <c r="I29" s="90"/>
      <c r="J29" s="90"/>
    </row>
    <row r="30" spans="1:10" ht="11.25" customHeight="1">
      <c r="A30" s="140" t="s">
        <v>557</v>
      </c>
      <c r="B30" s="141" t="s">
        <v>558</v>
      </c>
      <c r="C30" s="140" t="s">
        <v>557</v>
      </c>
      <c r="D30" s="90"/>
      <c r="F30" s="90"/>
      <c r="G30" s="90"/>
      <c r="H30" s="90"/>
      <c r="I30" s="90"/>
      <c r="J30" s="90"/>
    </row>
    <row r="31" spans="1:10" ht="11.25" customHeight="1">
      <c r="A31" s="140" t="s">
        <v>559</v>
      </c>
      <c r="B31" s="141" t="s">
        <v>560</v>
      </c>
      <c r="C31" s="140" t="s">
        <v>559</v>
      </c>
      <c r="D31" s="90"/>
      <c r="F31" s="90"/>
      <c r="G31" s="90"/>
      <c r="H31" s="90"/>
      <c r="I31" s="90"/>
      <c r="J31" s="90"/>
    </row>
    <row r="32" spans="1:10" ht="11.25" customHeight="1">
      <c r="A32" s="140" t="s">
        <v>561</v>
      </c>
      <c r="B32" s="141" t="s">
        <v>562</v>
      </c>
      <c r="C32" s="140" t="s">
        <v>561</v>
      </c>
      <c r="D32" s="90"/>
      <c r="F32" s="90"/>
      <c r="G32" s="90"/>
      <c r="H32" s="90"/>
      <c r="I32" s="90"/>
      <c r="J32" s="90"/>
    </row>
    <row r="33" spans="1:10" ht="11.25" customHeight="1">
      <c r="A33" s="140" t="s">
        <v>563</v>
      </c>
      <c r="B33" s="141" t="s">
        <v>564</v>
      </c>
      <c r="C33" s="140" t="s">
        <v>563</v>
      </c>
      <c r="D33" s="90"/>
      <c r="F33" s="90"/>
      <c r="G33" s="90"/>
      <c r="H33" s="90"/>
      <c r="I33" s="90"/>
      <c r="J33" s="90"/>
    </row>
    <row r="34" spans="1:10" ht="11.25" customHeight="1">
      <c r="A34" s="140" t="s">
        <v>565</v>
      </c>
      <c r="B34" s="141" t="s">
        <v>566</v>
      </c>
      <c r="C34" s="140" t="s">
        <v>565</v>
      </c>
      <c r="D34" s="90"/>
      <c r="F34" s="90"/>
      <c r="G34" s="90"/>
      <c r="H34" s="90"/>
      <c r="I34" s="90"/>
      <c r="J34" s="90"/>
    </row>
    <row r="35" spans="1:10" ht="11.25" customHeight="1">
      <c r="A35" s="143" t="s">
        <v>567</v>
      </c>
      <c r="B35" s="144"/>
      <c r="C35" s="143"/>
      <c r="D35" s="90"/>
      <c r="F35" s="90"/>
      <c r="G35" s="90"/>
      <c r="H35" s="90"/>
      <c r="I35" s="90"/>
      <c r="J35" s="90"/>
    </row>
    <row r="36" spans="1:10" ht="11.25" customHeight="1">
      <c r="A36" s="140" t="s">
        <v>568</v>
      </c>
      <c r="B36" s="141" t="s">
        <v>569</v>
      </c>
      <c r="C36" s="140" t="s">
        <v>568</v>
      </c>
      <c r="D36" s="90"/>
      <c r="F36" s="90"/>
      <c r="G36" s="90"/>
      <c r="H36" s="90"/>
      <c r="I36" s="90"/>
      <c r="J36" s="90"/>
    </row>
    <row r="37" spans="1:10" ht="11.25" customHeight="1">
      <c r="A37" s="140" t="s">
        <v>570</v>
      </c>
      <c r="B37" s="141" t="s">
        <v>571</v>
      </c>
      <c r="C37" s="140" t="s">
        <v>570</v>
      </c>
      <c r="D37" s="90"/>
      <c r="F37" s="90"/>
      <c r="G37" s="90"/>
      <c r="H37" s="90"/>
      <c r="I37" s="90"/>
      <c r="J37" s="90"/>
    </row>
    <row r="38" spans="1:10" ht="11.25" customHeight="1">
      <c r="A38" s="140" t="s">
        <v>572</v>
      </c>
      <c r="B38" s="141" t="s">
        <v>573</v>
      </c>
      <c r="C38" s="140" t="s">
        <v>572</v>
      </c>
      <c r="D38" s="90"/>
      <c r="F38" s="90"/>
      <c r="G38" s="90"/>
      <c r="H38" s="90"/>
      <c r="I38" s="90"/>
      <c r="J38" s="90"/>
    </row>
    <row r="39" spans="1:10" ht="11.25" customHeight="1">
      <c r="A39" s="140" t="s">
        <v>574</v>
      </c>
      <c r="B39" s="141" t="s">
        <v>575</v>
      </c>
      <c r="C39" s="140" t="s">
        <v>574</v>
      </c>
      <c r="D39" s="90"/>
      <c r="F39" s="90"/>
      <c r="G39" s="90"/>
      <c r="H39" s="90"/>
      <c r="I39" s="90"/>
      <c r="J39" s="90"/>
    </row>
    <row r="40" spans="1:10" ht="11.25" customHeight="1">
      <c r="A40" s="140" t="s">
        <v>576</v>
      </c>
      <c r="B40" s="141" t="s">
        <v>577</v>
      </c>
      <c r="C40" s="140" t="s">
        <v>576</v>
      </c>
      <c r="D40" s="90"/>
      <c r="F40" s="90"/>
      <c r="G40" s="90"/>
      <c r="H40" s="90"/>
      <c r="I40" s="90"/>
      <c r="J40" s="90"/>
    </row>
    <row r="41" spans="1:10" ht="11.25" customHeight="1">
      <c r="A41" s="140" t="s">
        <v>578</v>
      </c>
      <c r="B41" s="141" t="s">
        <v>579</v>
      </c>
      <c r="C41" s="140" t="s">
        <v>578</v>
      </c>
      <c r="D41" s="90"/>
      <c r="F41" s="90"/>
      <c r="G41" s="90"/>
      <c r="H41" s="90"/>
      <c r="I41" s="90"/>
      <c r="J41" s="90"/>
    </row>
    <row r="42" spans="1:10" ht="11.25" customHeight="1">
      <c r="A42" s="140" t="s">
        <v>18</v>
      </c>
      <c r="B42" s="141" t="s">
        <v>580</v>
      </c>
      <c r="C42" s="140" t="s">
        <v>18</v>
      </c>
      <c r="D42" s="90"/>
      <c r="F42" s="90"/>
      <c r="G42" s="90"/>
      <c r="H42" s="90"/>
      <c r="I42" s="90"/>
      <c r="J42" s="90"/>
    </row>
    <row r="43" spans="1:10" ht="11.25" customHeight="1">
      <c r="A43" s="140" t="s">
        <v>581</v>
      </c>
      <c r="B43" s="141" t="s">
        <v>582</v>
      </c>
      <c r="C43" s="140" t="s">
        <v>581</v>
      </c>
      <c r="D43" s="90"/>
      <c r="F43" s="90"/>
      <c r="G43" s="90"/>
      <c r="H43" s="90"/>
      <c r="I43" s="90"/>
      <c r="J43" s="90"/>
    </row>
    <row r="44" spans="1:10" ht="11.25" customHeight="1">
      <c r="A44" s="140" t="s">
        <v>583</v>
      </c>
      <c r="B44" s="141" t="s">
        <v>584</v>
      </c>
      <c r="C44" s="140" t="s">
        <v>583</v>
      </c>
      <c r="D44" s="90"/>
      <c r="F44" s="90"/>
      <c r="G44" s="90"/>
      <c r="H44" s="90"/>
      <c r="I44" s="90"/>
      <c r="J44" s="90"/>
    </row>
    <row r="45" spans="1:10" ht="11.25" customHeight="1">
      <c r="A45" s="140" t="s">
        <v>585</v>
      </c>
      <c r="B45" s="141" t="s">
        <v>586</v>
      </c>
      <c r="C45" s="140" t="s">
        <v>585</v>
      </c>
      <c r="D45" s="90"/>
      <c r="F45" s="90"/>
      <c r="G45" s="90"/>
      <c r="H45" s="90"/>
      <c r="I45" s="90"/>
      <c r="J45" s="90"/>
    </row>
    <row r="46" spans="1:10" ht="11.25" customHeight="1">
      <c r="A46" s="140" t="s">
        <v>587</v>
      </c>
      <c r="B46" s="141" t="s">
        <v>588</v>
      </c>
      <c r="C46" s="140" t="s">
        <v>587</v>
      </c>
      <c r="D46" s="90"/>
      <c r="F46" s="90"/>
      <c r="G46" s="90"/>
      <c r="H46" s="90"/>
      <c r="I46" s="90"/>
      <c r="J46" s="90"/>
    </row>
    <row r="47" spans="1:10" ht="11.25" customHeight="1">
      <c r="A47" s="140" t="s">
        <v>589</v>
      </c>
      <c r="B47" s="141" t="s">
        <v>590</v>
      </c>
      <c r="C47" s="140" t="s">
        <v>589</v>
      </c>
      <c r="D47" s="90"/>
      <c r="F47" s="90"/>
      <c r="G47" s="90"/>
      <c r="H47" s="90"/>
      <c r="I47" s="90"/>
      <c r="J47" s="90"/>
    </row>
    <row r="48" spans="1:10" ht="11.25" customHeight="1">
      <c r="A48" s="140" t="s">
        <v>591</v>
      </c>
      <c r="B48" s="141" t="s">
        <v>592</v>
      </c>
      <c r="C48" s="140" t="s">
        <v>591</v>
      </c>
      <c r="D48" s="90"/>
      <c r="F48" s="90"/>
      <c r="G48" s="90"/>
      <c r="H48" s="90"/>
      <c r="I48" s="90"/>
      <c r="J48" s="90"/>
    </row>
    <row r="49" spans="1:10" ht="11.25" customHeight="1">
      <c r="A49" s="140" t="s">
        <v>593</v>
      </c>
      <c r="B49" s="141" t="s">
        <v>594</v>
      </c>
      <c r="C49" s="140" t="s">
        <v>593</v>
      </c>
      <c r="D49" s="90"/>
      <c r="F49" s="90"/>
      <c r="G49" s="90"/>
      <c r="H49" s="90"/>
      <c r="I49" s="90"/>
      <c r="J49" s="90"/>
    </row>
    <row r="50" spans="1:10" ht="11.25" customHeight="1">
      <c r="A50" s="140" t="s">
        <v>595</v>
      </c>
      <c r="B50" s="141" t="s">
        <v>596</v>
      </c>
      <c r="C50" s="140" t="s">
        <v>595</v>
      </c>
      <c r="D50" s="90"/>
      <c r="F50" s="90"/>
      <c r="G50" s="90"/>
      <c r="H50" s="90"/>
      <c r="I50" s="90"/>
      <c r="J50" s="90"/>
    </row>
    <row r="51" spans="1:10" ht="11.25" customHeight="1">
      <c r="A51" s="140" t="s">
        <v>597</v>
      </c>
      <c r="B51" s="141" t="s">
        <v>598</v>
      </c>
      <c r="C51" s="140" t="s">
        <v>597</v>
      </c>
      <c r="D51" s="90"/>
      <c r="F51" s="90"/>
      <c r="G51" s="90"/>
      <c r="H51" s="90"/>
      <c r="I51" s="90"/>
      <c r="J51" s="90"/>
    </row>
    <row r="52" spans="1:10" ht="11.25" customHeight="1">
      <c r="A52" s="140" t="s">
        <v>599</v>
      </c>
      <c r="B52" s="141" t="s">
        <v>600</v>
      </c>
      <c r="C52" s="140" t="s">
        <v>599</v>
      </c>
      <c r="D52" s="90"/>
      <c r="F52" s="90"/>
      <c r="G52" s="90"/>
      <c r="H52" s="90"/>
      <c r="I52" s="90"/>
      <c r="J52" s="90"/>
    </row>
    <row r="53" spans="1:10" ht="11.25" customHeight="1">
      <c r="A53" s="140" t="s">
        <v>601</v>
      </c>
      <c r="B53" s="141" t="s">
        <v>602</v>
      </c>
      <c r="C53" s="140" t="s">
        <v>601</v>
      </c>
      <c r="D53" s="90"/>
      <c r="F53" s="90"/>
      <c r="G53" s="90"/>
      <c r="H53" s="90"/>
      <c r="I53" s="90"/>
      <c r="J53" s="90"/>
    </row>
    <row r="54" spans="1:10" ht="11.25" customHeight="1">
      <c r="A54" s="140" t="s">
        <v>603</v>
      </c>
      <c r="B54" s="141" t="s">
        <v>604</v>
      </c>
      <c r="C54" s="140" t="s">
        <v>603</v>
      </c>
      <c r="D54" s="90"/>
      <c r="F54" s="90"/>
      <c r="G54" s="90"/>
      <c r="H54" s="90"/>
      <c r="I54" s="90"/>
      <c r="J54" s="90"/>
    </row>
    <row r="55" spans="1:10" ht="11.25" customHeight="1">
      <c r="A55" s="140" t="s">
        <v>605</v>
      </c>
      <c r="B55" s="141" t="s">
        <v>606</v>
      </c>
      <c r="C55" s="140" t="s">
        <v>605</v>
      </c>
      <c r="D55" s="90"/>
      <c r="F55" s="90"/>
      <c r="G55" s="90"/>
      <c r="H55" s="90"/>
      <c r="I55" s="90"/>
      <c r="J55" s="90"/>
    </row>
    <row r="56" spans="1:10" ht="11.25" customHeight="1">
      <c r="A56" s="140" t="s">
        <v>607</v>
      </c>
      <c r="B56" s="141" t="s">
        <v>608</v>
      </c>
      <c r="C56" s="140" t="s">
        <v>607</v>
      </c>
      <c r="D56" s="90"/>
      <c r="F56" s="90"/>
      <c r="G56" s="90"/>
      <c r="H56" s="90"/>
      <c r="I56" s="90"/>
      <c r="J56" s="90"/>
    </row>
    <row r="57" spans="1:10" ht="11.25" customHeight="1">
      <c r="A57" s="140" t="s">
        <v>609</v>
      </c>
      <c r="B57" s="141" t="s">
        <v>610</v>
      </c>
      <c r="C57" s="140" t="s">
        <v>609</v>
      </c>
      <c r="D57" s="90"/>
      <c r="F57" s="90"/>
      <c r="G57" s="90"/>
      <c r="H57" s="90"/>
      <c r="I57" s="90"/>
      <c r="J57" s="90"/>
    </row>
    <row r="58" spans="1:10" ht="11.25" customHeight="1">
      <c r="A58" s="140" t="s">
        <v>611</v>
      </c>
      <c r="B58" s="141" t="s">
        <v>612</v>
      </c>
      <c r="C58" s="140" t="s">
        <v>611</v>
      </c>
      <c r="D58" s="90"/>
      <c r="F58" s="90"/>
      <c r="G58" s="90"/>
      <c r="H58" s="90"/>
      <c r="I58" s="90"/>
      <c r="J58" s="90"/>
    </row>
    <row r="59" spans="1:10" ht="11.25" customHeight="1">
      <c r="A59" s="140" t="s">
        <v>613</v>
      </c>
      <c r="B59" s="141" t="s">
        <v>614</v>
      </c>
      <c r="C59" s="140" t="s">
        <v>615</v>
      </c>
      <c r="D59" s="90"/>
      <c r="F59" s="90"/>
      <c r="G59" s="90"/>
      <c r="H59" s="90"/>
      <c r="I59" s="90"/>
      <c r="J59" s="90"/>
    </row>
    <row r="60" spans="1:10" ht="11.25" customHeight="1">
      <c r="A60" s="140" t="s">
        <v>616</v>
      </c>
      <c r="B60" s="141" t="s">
        <v>617</v>
      </c>
      <c r="C60" s="140" t="s">
        <v>616</v>
      </c>
      <c r="D60" s="90"/>
      <c r="F60" s="90"/>
      <c r="G60" s="90"/>
      <c r="H60" s="90"/>
      <c r="I60" s="90"/>
      <c r="J60" s="90"/>
    </row>
    <row r="61" spans="1:10" ht="11.25" customHeight="1">
      <c r="A61" s="140" t="s">
        <v>618</v>
      </c>
      <c r="B61" s="141" t="s">
        <v>619</v>
      </c>
      <c r="C61" s="140" t="s">
        <v>618</v>
      </c>
      <c r="D61" s="90"/>
      <c r="F61" s="90"/>
      <c r="G61" s="90"/>
      <c r="H61" s="90"/>
      <c r="I61" s="90"/>
      <c r="J61" s="90"/>
    </row>
    <row r="62" spans="1:10" ht="11.25" customHeight="1">
      <c r="A62" s="140" t="s">
        <v>620</v>
      </c>
      <c r="B62" s="141" t="s">
        <v>621</v>
      </c>
      <c r="C62" s="140" t="s">
        <v>620</v>
      </c>
      <c r="D62" s="90"/>
      <c r="F62" s="90"/>
      <c r="G62" s="90"/>
      <c r="H62" s="90"/>
      <c r="I62" s="90"/>
      <c r="J62" s="90"/>
    </row>
    <row r="63" spans="1:10" ht="11.25" customHeight="1">
      <c r="A63" s="140" t="s">
        <v>622</v>
      </c>
      <c r="B63" s="141" t="s">
        <v>623</v>
      </c>
      <c r="C63" s="140" t="s">
        <v>624</v>
      </c>
      <c r="D63" s="90"/>
      <c r="F63" s="90"/>
      <c r="G63" s="90"/>
      <c r="H63" s="90"/>
      <c r="I63" s="90"/>
      <c r="J63" s="90"/>
    </row>
    <row r="64" spans="1:10" ht="11.25" customHeight="1">
      <c r="A64" s="140" t="s">
        <v>625</v>
      </c>
      <c r="B64" s="141" t="s">
        <v>626</v>
      </c>
      <c r="C64" s="140" t="s">
        <v>625</v>
      </c>
      <c r="D64" s="90"/>
      <c r="F64" s="90"/>
      <c r="G64" s="90"/>
      <c r="H64" s="90"/>
      <c r="I64" s="90"/>
      <c r="J64" s="90"/>
    </row>
    <row r="65" spans="1:10" ht="11.25" customHeight="1">
      <c r="A65" s="140" t="s">
        <v>627</v>
      </c>
      <c r="B65" s="141" t="s">
        <v>628</v>
      </c>
      <c r="C65" s="140" t="s">
        <v>629</v>
      </c>
      <c r="D65" s="90"/>
      <c r="F65" s="90"/>
      <c r="G65" s="90"/>
      <c r="H65" s="90"/>
      <c r="I65" s="90"/>
      <c r="J65" s="90"/>
    </row>
    <row r="66" spans="1:10" ht="11.25" customHeight="1">
      <c r="A66" s="140" t="s">
        <v>630</v>
      </c>
      <c r="B66" s="141" t="s">
        <v>631</v>
      </c>
      <c r="C66" s="140" t="s">
        <v>630</v>
      </c>
      <c r="D66" s="90"/>
      <c r="F66" s="90"/>
      <c r="G66" s="90"/>
      <c r="H66" s="90"/>
      <c r="I66" s="90"/>
      <c r="J66" s="90"/>
    </row>
    <row r="67" spans="1:10" ht="11.25" customHeight="1">
      <c r="A67" s="140" t="s">
        <v>632</v>
      </c>
      <c r="B67" s="141" t="s">
        <v>633</v>
      </c>
      <c r="C67" s="140" t="s">
        <v>632</v>
      </c>
      <c r="D67" s="90"/>
      <c r="F67" s="90"/>
      <c r="G67" s="90"/>
      <c r="H67" s="90"/>
      <c r="I67" s="90"/>
      <c r="J67" s="90"/>
    </row>
    <row r="68" spans="1:10" ht="11.25" customHeight="1">
      <c r="A68" s="140" t="s">
        <v>634</v>
      </c>
      <c r="B68" s="141" t="s">
        <v>635</v>
      </c>
      <c r="C68" s="140" t="s">
        <v>634</v>
      </c>
      <c r="D68" s="90"/>
      <c r="F68" s="90"/>
      <c r="G68" s="90"/>
      <c r="H68" s="90"/>
      <c r="I68" s="90"/>
      <c r="J68" s="90"/>
    </row>
    <row r="69" spans="1:10" ht="11.25" customHeight="1">
      <c r="A69" s="140" t="s">
        <v>636</v>
      </c>
      <c r="B69" s="141" t="s">
        <v>637</v>
      </c>
      <c r="C69" s="140" t="s">
        <v>636</v>
      </c>
      <c r="D69" s="90"/>
      <c r="F69" s="90"/>
      <c r="G69" s="90"/>
      <c r="H69" s="90"/>
      <c r="I69" s="90"/>
      <c r="J69" s="90"/>
    </row>
    <row r="70" spans="1:10" ht="11.25" customHeight="1">
      <c r="A70" s="140" t="s">
        <v>638</v>
      </c>
      <c r="B70" s="141" t="s">
        <v>639</v>
      </c>
      <c r="C70" s="140" t="s">
        <v>638</v>
      </c>
      <c r="D70" s="90"/>
      <c r="F70" s="90"/>
      <c r="G70" s="90"/>
      <c r="H70" s="90"/>
      <c r="I70" s="90"/>
      <c r="J70" s="90"/>
    </row>
    <row r="71" spans="1:10" ht="11.25" customHeight="1">
      <c r="A71" s="140" t="s">
        <v>640</v>
      </c>
      <c r="B71" s="141" t="s">
        <v>641</v>
      </c>
      <c r="C71" s="140" t="s">
        <v>640</v>
      </c>
      <c r="D71" s="90"/>
      <c r="F71" s="90"/>
      <c r="G71" s="90"/>
      <c r="H71" s="90"/>
      <c r="I71" s="90"/>
      <c r="J71" s="90"/>
    </row>
    <row r="72" spans="1:10" ht="11.25" customHeight="1">
      <c r="A72" s="140" t="s">
        <v>642</v>
      </c>
      <c r="B72" s="141" t="s">
        <v>643</v>
      </c>
      <c r="C72" s="140" t="s">
        <v>642</v>
      </c>
      <c r="D72" s="90"/>
      <c r="F72" s="90"/>
      <c r="G72" s="90"/>
      <c r="H72" s="90"/>
      <c r="I72" s="90"/>
      <c r="J72" s="90"/>
    </row>
    <row r="73" spans="1:10" ht="11.25" customHeight="1">
      <c r="A73" s="140" t="s">
        <v>644</v>
      </c>
      <c r="B73" s="141" t="s">
        <v>645</v>
      </c>
      <c r="C73" s="140" t="s">
        <v>644</v>
      </c>
      <c r="D73" s="90"/>
      <c r="F73" s="90"/>
      <c r="G73" s="90"/>
      <c r="H73" s="90"/>
      <c r="I73" s="90"/>
      <c r="J73" s="90"/>
    </row>
    <row r="74" spans="1:10" ht="11.25" customHeight="1">
      <c r="A74" s="140" t="s">
        <v>646</v>
      </c>
      <c r="B74" s="141" t="s">
        <v>647</v>
      </c>
      <c r="C74" s="140" t="s">
        <v>646</v>
      </c>
      <c r="D74" s="90"/>
      <c r="F74" s="90"/>
      <c r="G74" s="90"/>
      <c r="H74" s="90"/>
      <c r="I74" s="90"/>
      <c r="J74" s="90"/>
    </row>
    <row r="75" spans="1:10" ht="11.25" customHeight="1">
      <c r="A75" s="140" t="s">
        <v>648</v>
      </c>
      <c r="B75" s="141" t="s">
        <v>649</v>
      </c>
      <c r="C75" s="140" t="s">
        <v>648</v>
      </c>
      <c r="D75" s="90"/>
      <c r="F75" s="90"/>
      <c r="G75" s="90"/>
      <c r="H75" s="90"/>
      <c r="I75" s="90"/>
      <c r="J75" s="90"/>
    </row>
    <row r="76" spans="1:10" ht="11.25" customHeight="1">
      <c r="A76" s="140" t="s">
        <v>650</v>
      </c>
      <c r="B76" s="141" t="s">
        <v>651</v>
      </c>
      <c r="C76" s="140" t="s">
        <v>650</v>
      </c>
      <c r="D76" s="90"/>
      <c r="F76" s="90"/>
      <c r="G76" s="90"/>
      <c r="H76" s="90"/>
      <c r="I76" s="90"/>
      <c r="J76" s="90"/>
    </row>
    <row r="77" spans="1:10" ht="11.25" customHeight="1">
      <c r="A77" s="140" t="s">
        <v>652</v>
      </c>
      <c r="B77" s="141" t="s">
        <v>653</v>
      </c>
      <c r="C77" s="140" t="s">
        <v>652</v>
      </c>
      <c r="D77" s="90"/>
      <c r="F77" s="90"/>
      <c r="G77" s="90"/>
      <c r="H77" s="90"/>
      <c r="I77" s="90"/>
      <c r="J77" s="90"/>
    </row>
    <row r="78" spans="1:10" ht="11.25" customHeight="1">
      <c r="A78" s="140" t="s">
        <v>654</v>
      </c>
      <c r="B78" s="141" t="s">
        <v>655</v>
      </c>
      <c r="C78" s="140" t="s">
        <v>654</v>
      </c>
      <c r="D78" s="90"/>
      <c r="F78" s="90"/>
      <c r="G78" s="90"/>
      <c r="H78" s="90"/>
      <c r="I78" s="90"/>
      <c r="J78" s="90"/>
    </row>
    <row r="79" spans="1:10" ht="11.25" customHeight="1">
      <c r="A79" s="140" t="s">
        <v>656</v>
      </c>
      <c r="B79" s="141" t="s">
        <v>657</v>
      </c>
      <c r="C79" s="140" t="s">
        <v>656</v>
      </c>
      <c r="D79" s="90"/>
      <c r="F79" s="90"/>
      <c r="G79" s="90"/>
      <c r="H79" s="90"/>
      <c r="I79" s="90"/>
      <c r="J79" s="90"/>
    </row>
    <row r="80" spans="1:10" ht="11.25" customHeight="1">
      <c r="A80" s="140" t="s">
        <v>658</v>
      </c>
      <c r="B80" s="141" t="s">
        <v>659</v>
      </c>
      <c r="C80" s="140" t="s">
        <v>660</v>
      </c>
      <c r="D80" s="90"/>
      <c r="F80" s="90"/>
      <c r="G80" s="90"/>
      <c r="H80" s="90"/>
      <c r="I80" s="90"/>
      <c r="J80" s="90"/>
    </row>
    <row r="81" spans="1:10" ht="11.25" customHeight="1">
      <c r="A81" s="140" t="s">
        <v>661</v>
      </c>
      <c r="B81" s="141" t="s">
        <v>662</v>
      </c>
      <c r="C81" s="140" t="s">
        <v>661</v>
      </c>
      <c r="D81" s="90"/>
      <c r="F81" s="90"/>
      <c r="G81" s="90"/>
      <c r="H81" s="90"/>
      <c r="I81" s="90"/>
      <c r="J81" s="90"/>
    </row>
    <row r="82" spans="1:10" ht="11.25" customHeight="1">
      <c r="A82" s="140" t="s">
        <v>663</v>
      </c>
      <c r="B82" s="141" t="s">
        <v>664</v>
      </c>
      <c r="C82" s="140" t="s">
        <v>663</v>
      </c>
      <c r="D82" s="90"/>
      <c r="F82" s="90"/>
      <c r="G82" s="90"/>
      <c r="H82" s="90"/>
      <c r="I82" s="90"/>
      <c r="J82" s="90"/>
    </row>
    <row r="83" spans="1:10" ht="11.25" customHeight="1">
      <c r="A83" s="140" t="s">
        <v>665</v>
      </c>
      <c r="B83" s="141" t="s">
        <v>666</v>
      </c>
      <c r="C83" s="140" t="s">
        <v>665</v>
      </c>
      <c r="D83" s="90"/>
      <c r="F83" s="90"/>
      <c r="G83" s="90"/>
      <c r="H83" s="90"/>
      <c r="I83" s="90"/>
      <c r="J83" s="90"/>
    </row>
    <row r="84" spans="1:10" ht="11.25" customHeight="1">
      <c r="A84" s="143" t="s">
        <v>667</v>
      </c>
      <c r="B84" s="144"/>
      <c r="C84" s="143"/>
      <c r="D84" s="90"/>
      <c r="F84" s="90"/>
      <c r="G84" s="90"/>
      <c r="H84" s="90"/>
      <c r="I84" s="90"/>
      <c r="J84" s="90"/>
    </row>
    <row r="85" spans="1:10" ht="11.25" customHeight="1">
      <c r="A85" s="140" t="s">
        <v>668</v>
      </c>
      <c r="B85" s="141" t="s">
        <v>669</v>
      </c>
      <c r="C85" s="140" t="s">
        <v>668</v>
      </c>
      <c r="D85" s="90"/>
      <c r="F85" s="90"/>
      <c r="G85" s="90"/>
      <c r="H85" s="90"/>
      <c r="I85" s="90"/>
      <c r="J85" s="90"/>
    </row>
    <row r="86" spans="1:10" ht="11.25" customHeight="1">
      <c r="A86" s="140" t="s">
        <v>670</v>
      </c>
      <c r="B86" s="141" t="s">
        <v>671</v>
      </c>
      <c r="C86" s="140" t="s">
        <v>672</v>
      </c>
      <c r="D86" s="90"/>
      <c r="F86" s="90"/>
      <c r="G86" s="90"/>
      <c r="H86" s="90"/>
      <c r="I86" s="90"/>
      <c r="J86" s="90"/>
    </row>
    <row r="87" spans="1:10" ht="11.25" customHeight="1">
      <c r="A87" s="140" t="s">
        <v>673</v>
      </c>
      <c r="B87" s="141" t="s">
        <v>674</v>
      </c>
      <c r="C87" s="140" t="s">
        <v>675</v>
      </c>
      <c r="D87" s="90"/>
      <c r="F87" s="90"/>
      <c r="G87" s="90"/>
      <c r="H87" s="90"/>
      <c r="I87" s="90"/>
      <c r="J87" s="90"/>
    </row>
    <row r="88" spans="1:10" ht="11.25" customHeight="1">
      <c r="A88" s="140" t="s">
        <v>676</v>
      </c>
      <c r="B88" s="141" t="s">
        <v>677</v>
      </c>
      <c r="C88" s="140" t="s">
        <v>676</v>
      </c>
      <c r="D88" s="90"/>
      <c r="F88" s="90"/>
      <c r="G88" s="90"/>
      <c r="H88" s="90"/>
      <c r="I88" s="90"/>
      <c r="J88" s="90"/>
    </row>
    <row r="89" spans="1:10" ht="11.25" customHeight="1">
      <c r="A89" s="140" t="s">
        <v>678</v>
      </c>
      <c r="B89" s="141" t="s">
        <v>679</v>
      </c>
      <c r="C89" s="140" t="s">
        <v>678</v>
      </c>
      <c r="D89" s="90"/>
      <c r="F89" s="90"/>
      <c r="G89" s="90"/>
      <c r="H89" s="90"/>
      <c r="I89" s="90"/>
      <c r="J89" s="90"/>
    </row>
    <row r="90" spans="1:10" ht="11.25" customHeight="1">
      <c r="A90" s="140" t="s">
        <v>680</v>
      </c>
      <c r="B90" s="141" t="s">
        <v>681</v>
      </c>
      <c r="C90" s="140" t="s">
        <v>680</v>
      </c>
      <c r="D90" s="90"/>
      <c r="F90" s="90"/>
      <c r="G90" s="90"/>
      <c r="H90" s="90"/>
      <c r="I90" s="90"/>
      <c r="J90" s="90"/>
    </row>
    <row r="91" spans="1:10" ht="11.25" customHeight="1">
      <c r="A91" s="90"/>
      <c r="B91" s="90"/>
      <c r="C91" s="97"/>
      <c r="D91" s="90"/>
      <c r="F91" s="90"/>
      <c r="G91" s="90"/>
      <c r="H91" s="90"/>
      <c r="I91" s="90"/>
      <c r="J91" s="90"/>
    </row>
    <row r="92" spans="1:10" ht="11.25" customHeight="1">
      <c r="A92" s="90"/>
      <c r="B92" s="90"/>
      <c r="C92" s="90"/>
      <c r="D92" s="90"/>
      <c r="F92" s="90"/>
      <c r="G92" s="90"/>
      <c r="H92" s="90"/>
      <c r="I92" s="90"/>
      <c r="J92" s="90"/>
    </row>
    <row r="93" spans="1:10" ht="11.25" customHeight="1">
      <c r="A93" s="90"/>
      <c r="B93" s="90"/>
      <c r="C93" s="90"/>
      <c r="D93" s="90"/>
      <c r="F93" s="90"/>
      <c r="G93" s="90"/>
      <c r="H93" s="90"/>
      <c r="I93" s="90"/>
      <c r="J93" s="90"/>
    </row>
    <row r="94" spans="1:10" ht="11.25" customHeight="1">
      <c r="A94" s="90"/>
      <c r="B94" s="90"/>
      <c r="C94" s="90"/>
      <c r="D94" s="90"/>
      <c r="F94" s="90"/>
      <c r="G94" s="90"/>
      <c r="H94" s="90"/>
      <c r="I94" s="90"/>
      <c r="J94" s="90"/>
    </row>
    <row r="95" spans="1:10" ht="11.25" customHeight="1">
      <c r="A95" s="90"/>
      <c r="B95" s="90"/>
      <c r="C95" s="90"/>
      <c r="D95" s="90"/>
      <c r="F95" s="90"/>
      <c r="G95" s="90"/>
      <c r="H95" s="90"/>
      <c r="I95" s="90"/>
      <c r="J95" s="90"/>
    </row>
    <row r="96" spans="1:10" ht="11.25" customHeight="1">
      <c r="A96" s="90"/>
      <c r="B96" s="90"/>
      <c r="C96" s="90"/>
      <c r="D96" s="90"/>
      <c r="F96" s="90"/>
      <c r="G96" s="90"/>
      <c r="H96" s="90"/>
      <c r="I96" s="90"/>
      <c r="J96" s="90"/>
    </row>
    <row r="97" spans="1:10" ht="11.25" customHeight="1">
      <c r="A97" s="90"/>
      <c r="B97" s="90"/>
      <c r="C97" s="90"/>
      <c r="D97" s="90"/>
      <c r="F97" s="90"/>
      <c r="G97" s="90"/>
      <c r="H97" s="90"/>
      <c r="I97" s="90"/>
      <c r="J97" s="90"/>
    </row>
    <row r="98" spans="1:10" ht="11.25" customHeight="1">
      <c r="A98" s="90"/>
      <c r="B98" s="90"/>
      <c r="C98" s="90"/>
      <c r="D98" s="90"/>
      <c r="F98" s="90"/>
      <c r="G98" s="90"/>
      <c r="H98" s="90"/>
      <c r="I98" s="90"/>
      <c r="J98" s="90"/>
    </row>
    <row r="99" spans="1:10" ht="11.25" customHeight="1">
      <c r="A99" s="90"/>
      <c r="B99" s="90"/>
      <c r="C99" s="90"/>
      <c r="D99" s="90"/>
      <c r="F99" s="90"/>
      <c r="G99" s="90"/>
      <c r="H99" s="90"/>
      <c r="I99" s="90"/>
      <c r="J99" s="90"/>
    </row>
    <row r="100" spans="1:10" ht="11.25" customHeight="1">
      <c r="A100" s="90"/>
      <c r="B100" s="90"/>
      <c r="C100" s="90"/>
      <c r="D100" s="90"/>
      <c r="F100" s="90"/>
      <c r="G100" s="90"/>
      <c r="H100" s="90"/>
      <c r="I100" s="90"/>
      <c r="J100" s="90"/>
    </row>
    <row r="101" spans="1:10" ht="11.25" customHeight="1">
      <c r="A101" s="90"/>
      <c r="B101" s="90"/>
      <c r="C101" s="90"/>
      <c r="D101" s="90"/>
      <c r="F101" s="90"/>
      <c r="G101" s="90"/>
      <c r="H101" s="90"/>
      <c r="I101" s="90"/>
      <c r="J101" s="90"/>
    </row>
    <row r="102" spans="1:10" ht="11.25" customHeight="1">
      <c r="A102" s="90"/>
      <c r="B102" s="90"/>
      <c r="C102" s="90"/>
      <c r="D102" s="90"/>
      <c r="F102" s="90"/>
      <c r="G102" s="90"/>
      <c r="H102" s="90"/>
      <c r="I102" s="90"/>
      <c r="J102" s="90"/>
    </row>
    <row r="103" spans="1:10" ht="11.25" customHeight="1">
      <c r="A103" s="90"/>
      <c r="B103" s="90"/>
      <c r="C103" s="90"/>
      <c r="D103" s="90"/>
      <c r="F103" s="90"/>
      <c r="G103" s="90"/>
      <c r="H103" s="90"/>
      <c r="I103" s="90"/>
      <c r="J103" s="90"/>
    </row>
    <row r="104" spans="1:10" ht="11.25" customHeight="1">
      <c r="A104" s="90"/>
      <c r="B104" s="90"/>
      <c r="C104" s="90"/>
      <c r="D104" s="90"/>
      <c r="F104" s="90"/>
      <c r="G104" s="90"/>
      <c r="H104" s="90"/>
      <c r="I104" s="90"/>
      <c r="J104" s="90"/>
    </row>
    <row r="105" spans="1:10" ht="11.25" customHeight="1">
      <c r="A105" s="90"/>
      <c r="B105" s="90"/>
      <c r="C105" s="90"/>
      <c r="D105" s="90"/>
      <c r="F105" s="90"/>
      <c r="G105" s="90"/>
      <c r="H105" s="90"/>
      <c r="I105" s="90"/>
      <c r="J105" s="90"/>
    </row>
    <row r="106" spans="1:10" ht="11.25" customHeight="1">
      <c r="A106" s="90"/>
      <c r="B106" s="90"/>
      <c r="C106" s="90"/>
      <c r="D106" s="90"/>
      <c r="F106" s="90"/>
      <c r="G106" s="90"/>
      <c r="H106" s="90"/>
      <c r="I106" s="90"/>
      <c r="J106" s="90"/>
    </row>
    <row r="107" spans="1:10" ht="11.25" customHeight="1">
      <c r="A107" s="90"/>
      <c r="B107" s="90"/>
      <c r="C107" s="90"/>
      <c r="D107" s="90"/>
      <c r="F107" s="90"/>
      <c r="G107" s="90"/>
      <c r="H107" s="90"/>
      <c r="I107" s="90"/>
      <c r="J107" s="90"/>
    </row>
    <row r="108" spans="1:10" ht="11.25" customHeight="1">
      <c r="A108" s="90"/>
      <c r="B108" s="90"/>
      <c r="C108" s="90"/>
      <c r="D108" s="90"/>
      <c r="F108" s="90"/>
      <c r="G108" s="90"/>
      <c r="H108" s="90"/>
      <c r="I108" s="90"/>
      <c r="J108" s="90"/>
    </row>
    <row r="109" spans="1:10" ht="11.25" customHeight="1">
      <c r="A109" s="90"/>
      <c r="B109" s="90"/>
      <c r="C109" s="90"/>
      <c r="D109" s="90"/>
      <c r="F109" s="90"/>
      <c r="G109" s="90"/>
      <c r="H109" s="90"/>
      <c r="I109" s="90"/>
      <c r="J109" s="90"/>
    </row>
    <row r="110" spans="1:10" ht="11.25" customHeight="1">
      <c r="A110" s="90"/>
      <c r="B110" s="90"/>
      <c r="C110" s="90"/>
      <c r="D110" s="90"/>
      <c r="F110" s="90"/>
      <c r="G110" s="90"/>
      <c r="H110" s="90"/>
      <c r="I110" s="90"/>
      <c r="J110" s="90"/>
    </row>
    <row r="111" spans="1:10" ht="11.25" customHeight="1">
      <c r="A111" s="90"/>
      <c r="B111" s="90"/>
      <c r="C111" s="90"/>
      <c r="D111" s="90"/>
      <c r="F111" s="90"/>
      <c r="G111" s="90"/>
      <c r="H111" s="90"/>
      <c r="I111" s="90"/>
      <c r="J111" s="90"/>
    </row>
    <row r="112" spans="1:10" ht="11.25" customHeight="1">
      <c r="A112" s="90"/>
      <c r="B112" s="90"/>
      <c r="C112" s="90"/>
      <c r="D112" s="90"/>
      <c r="F112" s="90"/>
      <c r="G112" s="90"/>
      <c r="H112" s="90"/>
      <c r="I112" s="90"/>
      <c r="J112" s="90"/>
    </row>
    <row r="113" spans="1:10" ht="11.25" customHeight="1">
      <c r="A113" s="90"/>
      <c r="B113" s="90"/>
      <c r="C113" s="90"/>
      <c r="D113" s="90"/>
      <c r="F113" s="90"/>
      <c r="G113" s="90"/>
      <c r="H113" s="90"/>
      <c r="I113" s="90"/>
      <c r="J113" s="90"/>
    </row>
    <row r="114" spans="1:10" ht="11.25" customHeight="1">
      <c r="A114" s="90"/>
      <c r="B114" s="90"/>
      <c r="C114" s="90"/>
      <c r="D114" s="90"/>
      <c r="F114" s="90"/>
      <c r="G114" s="90"/>
      <c r="H114" s="90"/>
      <c r="I114" s="90"/>
      <c r="J114" s="90"/>
    </row>
    <row r="115" spans="1:10" ht="11.25" customHeight="1">
      <c r="A115" s="90"/>
      <c r="B115" s="90"/>
      <c r="C115" s="90"/>
      <c r="D115" s="90"/>
      <c r="F115" s="90"/>
      <c r="G115" s="90"/>
      <c r="H115" s="90"/>
      <c r="I115" s="90"/>
      <c r="J115" s="90"/>
    </row>
    <row r="116" spans="1:10" ht="11.25" customHeight="1">
      <c r="A116" s="90"/>
      <c r="B116" s="90"/>
      <c r="C116" s="90"/>
      <c r="D116" s="90"/>
      <c r="F116" s="90"/>
      <c r="G116" s="90"/>
      <c r="H116" s="90"/>
      <c r="I116" s="90"/>
      <c r="J116" s="90"/>
    </row>
    <row r="117" spans="1:10" ht="11.25" customHeight="1">
      <c r="A117" s="90"/>
      <c r="B117" s="90"/>
      <c r="C117" s="90"/>
      <c r="D117" s="90"/>
      <c r="F117" s="90"/>
      <c r="G117" s="90"/>
      <c r="H117" s="90"/>
      <c r="I117" s="90"/>
      <c r="J117" s="90"/>
    </row>
    <row r="118" spans="1:10" ht="11.25" customHeight="1">
      <c r="A118" s="90"/>
      <c r="B118" s="90"/>
      <c r="C118" s="90"/>
      <c r="D118" s="90"/>
      <c r="F118" s="90"/>
      <c r="G118" s="90"/>
      <c r="H118" s="90"/>
      <c r="I118" s="90"/>
      <c r="J118" s="90"/>
    </row>
    <row r="119" spans="1:10" ht="11.25" customHeight="1">
      <c r="A119" s="90"/>
      <c r="B119" s="90"/>
      <c r="C119" s="90"/>
      <c r="D119" s="90"/>
      <c r="F119" s="90"/>
      <c r="G119" s="90"/>
      <c r="H119" s="90"/>
      <c r="I119" s="90"/>
      <c r="J119" s="90"/>
    </row>
    <row r="120" spans="1:10" ht="11.25" customHeight="1">
      <c r="A120" s="90"/>
      <c r="B120" s="90"/>
      <c r="C120" s="90"/>
      <c r="D120" s="90"/>
      <c r="F120" s="90"/>
      <c r="G120" s="90"/>
      <c r="H120" s="90"/>
      <c r="I120" s="90"/>
      <c r="J120" s="90"/>
    </row>
    <row r="121" spans="1:10" ht="11.25" customHeight="1">
      <c r="A121" s="90"/>
      <c r="B121" s="90"/>
      <c r="C121" s="90"/>
      <c r="D121" s="90"/>
      <c r="F121" s="90"/>
      <c r="G121" s="90"/>
      <c r="H121" s="90"/>
      <c r="I121" s="90"/>
      <c r="J121" s="90"/>
    </row>
    <row r="122" spans="1:10" ht="11.25" customHeight="1">
      <c r="A122" s="90"/>
      <c r="B122" s="90"/>
      <c r="C122" s="90"/>
      <c r="D122" s="90"/>
      <c r="F122" s="90"/>
      <c r="G122" s="90"/>
      <c r="H122" s="90"/>
      <c r="I122" s="90"/>
      <c r="J122" s="90"/>
    </row>
    <row r="123" spans="1:10" ht="11.25" customHeight="1">
      <c r="A123" s="90"/>
      <c r="B123" s="90"/>
      <c r="C123" s="90"/>
      <c r="D123" s="90"/>
      <c r="F123" s="90"/>
      <c r="G123" s="90"/>
      <c r="H123" s="90"/>
      <c r="I123" s="90"/>
      <c r="J123" s="90"/>
    </row>
    <row r="124" spans="1:10" ht="11.25" customHeight="1">
      <c r="A124" s="90"/>
      <c r="B124" s="90"/>
      <c r="C124" s="90"/>
      <c r="D124" s="90"/>
      <c r="F124" s="90"/>
      <c r="G124" s="90"/>
      <c r="H124" s="90"/>
      <c r="I124" s="90"/>
      <c r="J124" s="90"/>
    </row>
    <row r="125" spans="1:10" ht="11.25" customHeight="1">
      <c r="A125" s="90"/>
      <c r="B125" s="90"/>
      <c r="C125" s="90"/>
      <c r="D125" s="90"/>
      <c r="F125" s="90"/>
      <c r="G125" s="90"/>
      <c r="H125" s="90"/>
      <c r="I125" s="90"/>
      <c r="J125" s="90"/>
    </row>
    <row r="126" spans="1:10" ht="11.25" customHeight="1">
      <c r="A126" s="90"/>
      <c r="B126" s="90"/>
      <c r="C126" s="90"/>
      <c r="D126" s="90"/>
      <c r="F126" s="90"/>
      <c r="G126" s="90"/>
      <c r="H126" s="90"/>
      <c r="I126" s="90"/>
      <c r="J126" s="90"/>
    </row>
    <row r="127" spans="1:10" ht="11.25" customHeight="1">
      <c r="A127" s="90"/>
      <c r="B127" s="90"/>
      <c r="C127" s="90"/>
      <c r="D127" s="90"/>
      <c r="F127" s="90"/>
      <c r="G127" s="90"/>
      <c r="H127" s="90"/>
      <c r="I127" s="90"/>
      <c r="J127" s="90"/>
    </row>
    <row r="128" spans="1:10" ht="11.25" customHeight="1">
      <c r="A128" s="90"/>
      <c r="B128" s="90"/>
      <c r="C128" s="90"/>
      <c r="D128" s="90"/>
      <c r="F128" s="90"/>
      <c r="G128" s="90"/>
      <c r="H128" s="90"/>
      <c r="I128" s="90"/>
      <c r="J128" s="90"/>
    </row>
    <row r="129" spans="1:10" ht="11.25" customHeight="1">
      <c r="A129" s="90"/>
      <c r="B129" s="90"/>
      <c r="C129" s="90"/>
      <c r="D129" s="90"/>
      <c r="F129" s="90"/>
      <c r="G129" s="90"/>
      <c r="H129" s="90"/>
      <c r="I129" s="90"/>
      <c r="J129" s="90"/>
    </row>
    <row r="130" spans="1:10" ht="11.25" customHeight="1">
      <c r="A130" s="90"/>
      <c r="B130" s="90"/>
      <c r="C130" s="90"/>
      <c r="D130" s="90"/>
      <c r="F130" s="90"/>
      <c r="G130" s="90"/>
      <c r="H130" s="90"/>
      <c r="I130" s="90"/>
      <c r="J130" s="90"/>
    </row>
    <row r="131" spans="1:10" ht="11.25" customHeight="1">
      <c r="A131" s="90"/>
      <c r="B131" s="90"/>
      <c r="C131" s="90"/>
      <c r="D131" s="90"/>
      <c r="F131" s="90"/>
      <c r="G131" s="90"/>
      <c r="H131" s="90"/>
      <c r="I131" s="90"/>
      <c r="J131" s="90"/>
    </row>
    <row r="132" spans="1:10" ht="11.25" customHeight="1">
      <c r="A132" s="90"/>
      <c r="B132" s="90"/>
      <c r="C132" s="90"/>
      <c r="D132" s="90"/>
      <c r="F132" s="90"/>
      <c r="G132" s="90"/>
      <c r="H132" s="90"/>
      <c r="I132" s="90"/>
      <c r="J132" s="90"/>
    </row>
    <row r="133" spans="1:10" ht="11.25" customHeight="1">
      <c r="A133" s="90"/>
      <c r="B133" s="90"/>
      <c r="C133" s="90"/>
      <c r="D133" s="90"/>
      <c r="F133" s="90"/>
      <c r="G133" s="90"/>
      <c r="H133" s="90"/>
      <c r="I133" s="90"/>
      <c r="J133" s="90"/>
    </row>
    <row r="134" spans="1:10" ht="11.25" customHeight="1">
      <c r="A134" s="90"/>
      <c r="B134" s="90"/>
      <c r="C134" s="90"/>
      <c r="D134" s="90"/>
      <c r="F134" s="90"/>
      <c r="G134" s="90"/>
      <c r="H134" s="90"/>
      <c r="I134" s="90"/>
      <c r="J134" s="90"/>
    </row>
    <row r="135" spans="1:10" ht="11.25" customHeight="1">
      <c r="A135" s="90"/>
      <c r="B135" s="90"/>
      <c r="C135" s="90"/>
      <c r="D135" s="90"/>
      <c r="F135" s="90"/>
      <c r="G135" s="90"/>
      <c r="H135" s="90"/>
      <c r="I135" s="90"/>
      <c r="J135" s="90"/>
    </row>
    <row r="136" spans="1:10" ht="11.25" customHeight="1">
      <c r="A136" s="90"/>
      <c r="B136" s="90"/>
      <c r="C136" s="90"/>
      <c r="D136" s="90"/>
      <c r="F136" s="90"/>
      <c r="G136" s="90"/>
      <c r="H136" s="90"/>
      <c r="I136" s="90"/>
      <c r="J136" s="90"/>
    </row>
    <row r="137" spans="1:10" ht="11.25" customHeight="1">
      <c r="A137" s="90"/>
      <c r="B137" s="90"/>
      <c r="C137" s="90"/>
      <c r="D137" s="90"/>
      <c r="F137" s="90"/>
      <c r="G137" s="90"/>
      <c r="H137" s="90"/>
      <c r="I137" s="90"/>
      <c r="J137" s="90"/>
    </row>
    <row r="138" spans="1:10" ht="11.25" customHeight="1">
      <c r="A138" s="90"/>
      <c r="B138" s="90"/>
      <c r="C138" s="90"/>
      <c r="D138" s="90"/>
      <c r="F138" s="90"/>
      <c r="G138" s="90"/>
      <c r="H138" s="90"/>
      <c r="I138" s="90"/>
      <c r="J138" s="90"/>
    </row>
    <row r="139" spans="1:10" ht="11.25" customHeight="1">
      <c r="A139" s="90"/>
      <c r="B139" s="90"/>
      <c r="C139" s="90"/>
      <c r="D139" s="90"/>
      <c r="F139" s="90"/>
      <c r="G139" s="90"/>
      <c r="H139" s="90"/>
      <c r="I139" s="90"/>
      <c r="J139" s="90"/>
    </row>
    <row r="140" spans="1:10" ht="11.25" customHeight="1">
      <c r="A140" s="90"/>
      <c r="B140" s="90"/>
      <c r="C140" s="90"/>
      <c r="D140" s="90"/>
      <c r="F140" s="90"/>
      <c r="G140" s="90"/>
      <c r="H140" s="90"/>
      <c r="I140" s="90"/>
      <c r="J140" s="90"/>
    </row>
    <row r="141" spans="1:10" ht="11.25" customHeight="1">
      <c r="A141" s="90"/>
      <c r="B141" s="90"/>
      <c r="C141" s="90"/>
      <c r="D141" s="90"/>
      <c r="F141" s="90"/>
      <c r="G141" s="90"/>
      <c r="H141" s="90"/>
      <c r="I141" s="90"/>
      <c r="J141" s="90"/>
    </row>
    <row r="142" spans="1:10" ht="11.25" customHeight="1">
      <c r="A142" s="90"/>
      <c r="B142" s="90"/>
      <c r="C142" s="90"/>
      <c r="D142" s="90"/>
      <c r="F142" s="90"/>
      <c r="G142" s="90"/>
      <c r="H142" s="90"/>
      <c r="I142" s="90"/>
      <c r="J142" s="90"/>
    </row>
    <row r="143" spans="1:10" ht="11.25" customHeight="1">
      <c r="A143" s="90"/>
      <c r="B143" s="90"/>
      <c r="C143" s="90"/>
      <c r="D143" s="90"/>
      <c r="F143" s="90"/>
      <c r="G143" s="90"/>
      <c r="H143" s="90"/>
      <c r="I143" s="90"/>
      <c r="J143" s="90"/>
    </row>
    <row r="144" spans="1:10" ht="11.25" customHeight="1">
      <c r="A144" s="90"/>
      <c r="B144" s="90"/>
      <c r="C144" s="90"/>
      <c r="D144" s="90"/>
      <c r="F144" s="90"/>
      <c r="G144" s="90"/>
      <c r="H144" s="90"/>
      <c r="I144" s="90"/>
      <c r="J144" s="90"/>
    </row>
    <row r="145" spans="1:10" ht="11.25" customHeight="1">
      <c r="A145" s="90"/>
      <c r="B145" s="90"/>
      <c r="C145" s="90"/>
      <c r="D145" s="90"/>
      <c r="F145" s="90"/>
      <c r="G145" s="90"/>
      <c r="H145" s="90"/>
      <c r="I145" s="90"/>
      <c r="J145" s="90"/>
    </row>
    <row r="146" spans="1:10" ht="11.25" customHeight="1">
      <c r="A146" s="90"/>
      <c r="B146" s="90"/>
      <c r="C146" s="90"/>
      <c r="D146" s="90"/>
      <c r="F146" s="90"/>
      <c r="G146" s="90"/>
      <c r="H146" s="90"/>
      <c r="I146" s="90"/>
      <c r="J146" s="90"/>
    </row>
    <row r="147" spans="1:10" ht="11.25" customHeight="1">
      <c r="A147" s="90"/>
      <c r="B147" s="90"/>
      <c r="C147" s="90"/>
      <c r="D147" s="90"/>
      <c r="F147" s="90"/>
      <c r="G147" s="90"/>
      <c r="H147" s="90"/>
      <c r="I147" s="90"/>
      <c r="J147" s="90"/>
    </row>
    <row r="148" spans="1:10" ht="11.25" customHeight="1">
      <c r="A148" s="90"/>
      <c r="B148" s="90"/>
      <c r="C148" s="90"/>
      <c r="D148" s="90"/>
      <c r="F148" s="90"/>
      <c r="G148" s="90"/>
      <c r="H148" s="90"/>
      <c r="I148" s="90"/>
      <c r="J148" s="90"/>
    </row>
    <row r="149" spans="1:10" ht="11.25" customHeight="1">
      <c r="A149" s="90"/>
      <c r="B149" s="90"/>
      <c r="C149" s="90"/>
      <c r="D149" s="90"/>
      <c r="F149" s="90"/>
      <c r="G149" s="90"/>
      <c r="H149" s="90"/>
      <c r="I149" s="90"/>
      <c r="J149" s="90"/>
    </row>
    <row r="150" spans="1:10" ht="11.25" customHeight="1">
      <c r="A150" s="90"/>
      <c r="B150" s="90"/>
      <c r="C150" s="90"/>
      <c r="D150" s="90"/>
      <c r="F150" s="90"/>
      <c r="G150" s="90"/>
      <c r="H150" s="90"/>
      <c r="I150" s="90"/>
      <c r="J150" s="90"/>
    </row>
    <row r="151" spans="1:10" ht="11.25" customHeight="1">
      <c r="A151" s="90"/>
      <c r="B151" s="90"/>
      <c r="C151" s="90"/>
      <c r="D151" s="90"/>
      <c r="F151" s="90"/>
      <c r="G151" s="90"/>
      <c r="H151" s="90"/>
      <c r="I151" s="90"/>
      <c r="J151" s="90"/>
    </row>
    <row r="152" spans="1:10" ht="11.25" customHeight="1">
      <c r="A152" s="90"/>
      <c r="B152" s="90"/>
      <c r="C152" s="90"/>
      <c r="D152" s="90"/>
      <c r="F152" s="90"/>
      <c r="G152" s="90"/>
      <c r="H152" s="90"/>
      <c r="I152" s="90"/>
      <c r="J152" s="90"/>
    </row>
    <row r="153" spans="1:10" ht="11.25" customHeight="1">
      <c r="A153" s="90"/>
      <c r="B153" s="90"/>
      <c r="C153" s="90"/>
      <c r="D153" s="90"/>
      <c r="F153" s="90"/>
      <c r="G153" s="90"/>
      <c r="H153" s="90"/>
      <c r="I153" s="90"/>
      <c r="J153" s="90"/>
    </row>
    <row r="154" spans="1:10" ht="11.25" customHeight="1">
      <c r="A154" s="90"/>
      <c r="B154" s="90"/>
      <c r="C154" s="90"/>
      <c r="D154" s="90"/>
      <c r="F154" s="90"/>
      <c r="G154" s="90"/>
      <c r="H154" s="90"/>
      <c r="I154" s="90"/>
      <c r="J154" s="90"/>
    </row>
    <row r="155" spans="1:10" ht="11.25" customHeight="1">
      <c r="A155" s="90"/>
      <c r="B155" s="90"/>
      <c r="C155" s="90"/>
      <c r="D155" s="90"/>
      <c r="F155" s="90"/>
      <c r="G155" s="90"/>
      <c r="H155" s="90"/>
      <c r="I155" s="90"/>
      <c r="J155" s="90"/>
    </row>
    <row r="156" spans="1:10" ht="11.25" customHeight="1">
      <c r="A156" s="90"/>
      <c r="B156" s="90"/>
      <c r="C156" s="90"/>
      <c r="D156" s="90"/>
      <c r="F156" s="90"/>
      <c r="G156" s="90"/>
      <c r="H156" s="90"/>
      <c r="I156" s="90"/>
      <c r="J156" s="90"/>
    </row>
    <row r="157" spans="1:10" ht="11.25" customHeight="1">
      <c r="A157" s="90"/>
      <c r="B157" s="90"/>
      <c r="C157" s="90"/>
      <c r="D157" s="90"/>
      <c r="F157" s="90"/>
      <c r="G157" s="90"/>
      <c r="H157" s="90"/>
      <c r="I157" s="90"/>
      <c r="J157" s="90"/>
    </row>
    <row r="158" spans="1:10" ht="11.25" customHeight="1">
      <c r="A158" s="90"/>
      <c r="B158" s="90"/>
      <c r="C158" s="90"/>
      <c r="D158" s="90"/>
      <c r="F158" s="90"/>
      <c r="G158" s="90"/>
      <c r="H158" s="90"/>
      <c r="I158" s="90"/>
      <c r="J158" s="90"/>
    </row>
    <row r="159" spans="1:10" ht="11.25" customHeight="1">
      <c r="A159" s="90"/>
      <c r="B159" s="90"/>
      <c r="C159" s="90"/>
      <c r="D159" s="90"/>
      <c r="F159" s="90"/>
      <c r="G159" s="90"/>
      <c r="H159" s="90"/>
      <c r="I159" s="90"/>
      <c r="J159" s="90"/>
    </row>
    <row r="160" spans="1:10" ht="11.25" customHeight="1">
      <c r="A160" s="90"/>
      <c r="B160" s="90"/>
      <c r="C160" s="90"/>
      <c r="D160" s="90"/>
      <c r="F160" s="90"/>
      <c r="G160" s="90"/>
      <c r="H160" s="90"/>
      <c r="I160" s="90"/>
      <c r="J160" s="90"/>
    </row>
    <row r="161" spans="1:10" ht="11.25" customHeight="1">
      <c r="A161" s="90"/>
      <c r="B161" s="90"/>
      <c r="C161" s="90"/>
      <c r="D161" s="90"/>
      <c r="F161" s="90"/>
      <c r="G161" s="90"/>
      <c r="H161" s="90"/>
      <c r="I161" s="90"/>
      <c r="J161" s="90"/>
    </row>
    <row r="162" spans="1:10" ht="11.25" customHeight="1">
      <c r="A162" s="90"/>
      <c r="B162" s="90"/>
      <c r="C162" s="90"/>
      <c r="D162" s="90"/>
      <c r="F162" s="90"/>
      <c r="G162" s="90"/>
      <c r="H162" s="90"/>
      <c r="I162" s="90"/>
      <c r="J162" s="90"/>
    </row>
    <row r="163" spans="1:10" ht="11.25" customHeight="1">
      <c r="A163" s="90"/>
      <c r="B163" s="90"/>
      <c r="C163" s="90"/>
      <c r="D163" s="90"/>
      <c r="F163" s="90"/>
      <c r="G163" s="90"/>
      <c r="H163" s="90"/>
      <c r="I163" s="90"/>
      <c r="J163" s="90"/>
    </row>
    <row r="164" spans="1:10" ht="11.25" customHeight="1">
      <c r="A164" s="90"/>
      <c r="B164" s="90"/>
      <c r="C164" s="90"/>
      <c r="D164" s="90"/>
      <c r="F164" s="90"/>
      <c r="G164" s="90"/>
      <c r="H164" s="90"/>
      <c r="I164" s="90"/>
      <c r="J164" s="90"/>
    </row>
    <row r="165" spans="1:10" ht="11.25" customHeight="1">
      <c r="A165" s="90"/>
      <c r="B165" s="90"/>
      <c r="C165" s="90"/>
      <c r="D165" s="90"/>
      <c r="F165" s="90"/>
      <c r="G165" s="90"/>
      <c r="H165" s="90"/>
      <c r="I165" s="90"/>
      <c r="J165" s="90"/>
    </row>
    <row r="166" spans="1:10" ht="11.25" customHeight="1">
      <c r="A166" s="90"/>
      <c r="B166" s="90"/>
      <c r="C166" s="90"/>
      <c r="D166" s="90"/>
      <c r="F166" s="90"/>
      <c r="G166" s="90"/>
      <c r="H166" s="90"/>
      <c r="I166" s="90"/>
      <c r="J166" s="90"/>
    </row>
    <row r="167" spans="1:10" ht="11.25" customHeight="1">
      <c r="A167" s="90"/>
      <c r="B167" s="90"/>
      <c r="C167" s="90"/>
      <c r="D167" s="90"/>
      <c r="F167" s="90"/>
      <c r="G167" s="90"/>
      <c r="H167" s="90"/>
      <c r="I167" s="90"/>
      <c r="J167" s="90"/>
    </row>
    <row r="168" spans="1:10" ht="11.25" customHeight="1">
      <c r="A168" s="90"/>
      <c r="B168" s="90"/>
      <c r="C168" s="90"/>
      <c r="D168" s="90"/>
      <c r="F168" s="90"/>
      <c r="G168" s="90"/>
      <c r="H168" s="90"/>
      <c r="I168" s="90"/>
      <c r="J168" s="90"/>
    </row>
    <row r="169" spans="1:10" ht="11.25" customHeight="1">
      <c r="A169" s="90"/>
      <c r="B169" s="90"/>
      <c r="C169" s="90"/>
      <c r="D169" s="90"/>
      <c r="F169" s="90"/>
      <c r="G169" s="90"/>
      <c r="H169" s="90"/>
      <c r="I169" s="90"/>
      <c r="J169" s="90"/>
    </row>
    <row r="170" spans="1:10" ht="11.25" customHeight="1">
      <c r="A170" s="90"/>
      <c r="B170" s="90"/>
      <c r="C170" s="90"/>
      <c r="D170" s="90"/>
      <c r="F170" s="90"/>
      <c r="G170" s="90"/>
      <c r="H170" s="90"/>
      <c r="I170" s="90"/>
      <c r="J170" s="90"/>
    </row>
    <row r="171" spans="1:10" ht="11.25" customHeight="1">
      <c r="A171" s="90"/>
      <c r="B171" s="90"/>
      <c r="C171" s="90"/>
      <c r="D171" s="90"/>
      <c r="F171" s="90"/>
      <c r="G171" s="90"/>
      <c r="H171" s="90"/>
      <c r="I171" s="90"/>
      <c r="J171" s="90"/>
    </row>
    <row r="172" spans="1:10" ht="11.25" customHeight="1">
      <c r="A172" s="90"/>
      <c r="B172" s="90"/>
      <c r="C172" s="90"/>
      <c r="D172" s="90"/>
      <c r="F172" s="90"/>
      <c r="G172" s="90"/>
      <c r="H172" s="90"/>
      <c r="I172" s="90"/>
      <c r="J172" s="90"/>
    </row>
    <row r="173" spans="1:10" ht="11.25" customHeight="1">
      <c r="A173" s="90"/>
      <c r="B173" s="90"/>
      <c r="C173" s="90"/>
      <c r="D173" s="90"/>
      <c r="F173" s="90"/>
      <c r="G173" s="90"/>
      <c r="H173" s="90"/>
      <c r="I173" s="90"/>
      <c r="J173" s="90"/>
    </row>
    <row r="174" spans="1:10" ht="11.25" customHeight="1">
      <c r="A174" s="90"/>
      <c r="B174" s="90"/>
      <c r="C174" s="90"/>
      <c r="D174" s="90"/>
      <c r="F174" s="90"/>
      <c r="G174" s="90"/>
      <c r="H174" s="90"/>
      <c r="I174" s="90"/>
      <c r="J174" s="90"/>
    </row>
    <row r="175" spans="1:10" ht="11.25" customHeight="1">
      <c r="A175" s="90"/>
      <c r="B175" s="90"/>
      <c r="C175" s="90"/>
      <c r="D175" s="90"/>
      <c r="F175" s="90"/>
      <c r="G175" s="90"/>
      <c r="H175" s="90"/>
      <c r="I175" s="90"/>
      <c r="J175" s="90"/>
    </row>
    <row r="176" spans="1:10" ht="11.25" customHeight="1">
      <c r="A176" s="90"/>
      <c r="B176" s="90"/>
      <c r="C176" s="90"/>
      <c r="D176" s="90"/>
      <c r="F176" s="90"/>
      <c r="G176" s="90"/>
      <c r="H176" s="90"/>
      <c r="I176" s="90"/>
      <c r="J176" s="90"/>
    </row>
    <row r="177" spans="1:10" ht="11.25" customHeight="1">
      <c r="A177" s="90"/>
      <c r="B177" s="90"/>
      <c r="C177" s="90"/>
      <c r="D177" s="90"/>
      <c r="F177" s="90"/>
      <c r="G177" s="90"/>
      <c r="H177" s="90"/>
      <c r="I177" s="90"/>
      <c r="J177" s="90"/>
    </row>
    <row r="178" spans="1:10" ht="11.25" customHeight="1">
      <c r="A178" s="90"/>
      <c r="B178" s="90"/>
      <c r="C178" s="90"/>
      <c r="D178" s="90"/>
      <c r="F178" s="90"/>
      <c r="G178" s="90"/>
      <c r="H178" s="90"/>
      <c r="I178" s="90"/>
      <c r="J178" s="90"/>
    </row>
    <row r="179" spans="1:10" ht="11.25" customHeight="1">
      <c r="A179" s="90"/>
      <c r="B179" s="90"/>
      <c r="C179" s="90"/>
      <c r="D179" s="90"/>
      <c r="F179" s="90"/>
      <c r="G179" s="90"/>
      <c r="H179" s="90"/>
      <c r="I179" s="90"/>
      <c r="J179" s="90"/>
    </row>
    <row r="180" spans="1:10" ht="11.25" customHeight="1">
      <c r="A180" s="90"/>
      <c r="B180" s="90"/>
      <c r="C180" s="90"/>
      <c r="D180" s="90"/>
      <c r="F180" s="90"/>
      <c r="G180" s="90"/>
      <c r="H180" s="90"/>
      <c r="I180" s="90"/>
      <c r="J180" s="90"/>
    </row>
    <row r="181" spans="1:10" ht="11.25" customHeight="1">
      <c r="A181" s="90"/>
      <c r="B181" s="90"/>
      <c r="C181" s="90"/>
      <c r="D181" s="90"/>
      <c r="F181" s="90"/>
      <c r="G181" s="90"/>
      <c r="H181" s="90"/>
      <c r="I181" s="90"/>
      <c r="J181" s="90"/>
    </row>
    <row r="182" spans="1:10" ht="11.25" customHeight="1">
      <c r="A182" s="90"/>
      <c r="B182" s="90"/>
      <c r="C182" s="90"/>
      <c r="D182" s="90"/>
      <c r="F182" s="90"/>
      <c r="G182" s="90"/>
      <c r="H182" s="90"/>
      <c r="I182" s="90"/>
      <c r="J182" s="90"/>
    </row>
    <row r="183" spans="1:10" ht="11.25" customHeight="1">
      <c r="A183" s="90"/>
      <c r="B183" s="90"/>
      <c r="C183" s="90"/>
      <c r="D183" s="90"/>
      <c r="F183" s="90"/>
      <c r="G183" s="90"/>
      <c r="H183" s="90"/>
      <c r="I183" s="90"/>
      <c r="J183" s="90"/>
    </row>
    <row r="184" spans="1:10" ht="11.25" customHeight="1">
      <c r="A184" s="90"/>
      <c r="B184" s="90"/>
      <c r="C184" s="90"/>
      <c r="D184" s="90"/>
      <c r="F184" s="90"/>
      <c r="G184" s="90"/>
      <c r="H184" s="90"/>
      <c r="I184" s="90"/>
      <c r="J184" s="90"/>
    </row>
    <row r="185" spans="1:10" ht="11.25" customHeight="1">
      <c r="A185" s="90"/>
      <c r="B185" s="90"/>
      <c r="C185" s="90"/>
      <c r="D185" s="90"/>
      <c r="F185" s="90"/>
      <c r="G185" s="90"/>
      <c r="H185" s="90"/>
      <c r="I185" s="90"/>
      <c r="J185" s="90"/>
    </row>
    <row r="186" spans="1:10" ht="11.25" customHeight="1">
      <c r="A186" s="90"/>
      <c r="B186" s="90"/>
      <c r="C186" s="90"/>
      <c r="D186" s="90"/>
      <c r="F186" s="90"/>
      <c r="G186" s="90"/>
      <c r="H186" s="90"/>
      <c r="I186" s="90"/>
      <c r="J186" s="90"/>
    </row>
    <row r="187" spans="1:10" ht="11.25" customHeight="1">
      <c r="A187" s="90"/>
      <c r="B187" s="90"/>
      <c r="C187" s="90"/>
      <c r="D187" s="90"/>
      <c r="F187" s="90"/>
      <c r="G187" s="90"/>
      <c r="H187" s="90"/>
      <c r="I187" s="90"/>
      <c r="J187" s="90"/>
    </row>
    <row r="188" spans="1:10" ht="11.25" customHeight="1">
      <c r="A188" s="90"/>
      <c r="B188" s="90"/>
      <c r="C188" s="90"/>
      <c r="D188" s="90"/>
      <c r="F188" s="90"/>
      <c r="G188" s="90"/>
      <c r="H188" s="90"/>
      <c r="I188" s="90"/>
      <c r="J188" s="90"/>
    </row>
    <row r="189" spans="1:10" ht="11.25" customHeight="1">
      <c r="A189" s="90"/>
      <c r="B189" s="90"/>
      <c r="C189" s="90"/>
      <c r="D189" s="90"/>
      <c r="F189" s="90"/>
      <c r="G189" s="90"/>
      <c r="H189" s="90"/>
      <c r="I189" s="90"/>
      <c r="J189" s="90"/>
    </row>
    <row r="190" spans="1:10" ht="11.25" customHeight="1">
      <c r="A190" s="90"/>
      <c r="B190" s="90"/>
      <c r="C190" s="90"/>
      <c r="D190" s="90"/>
      <c r="F190" s="90"/>
      <c r="G190" s="90"/>
      <c r="H190" s="90"/>
      <c r="I190" s="90"/>
      <c r="J190" s="90"/>
    </row>
    <row r="191" spans="1:10" ht="11.25" customHeight="1">
      <c r="A191" s="90"/>
      <c r="B191" s="90"/>
      <c r="C191" s="90"/>
      <c r="D191" s="90"/>
      <c r="F191" s="90"/>
      <c r="G191" s="90"/>
      <c r="H191" s="90"/>
      <c r="I191" s="90"/>
      <c r="J191" s="90"/>
    </row>
    <row r="192" spans="1:10" ht="11.25" customHeight="1">
      <c r="A192" s="90"/>
      <c r="B192" s="90"/>
      <c r="C192" s="90"/>
      <c r="D192" s="90"/>
      <c r="F192" s="90"/>
      <c r="G192" s="90"/>
      <c r="H192" s="90"/>
      <c r="I192" s="90"/>
      <c r="J192" s="90"/>
    </row>
    <row r="193" spans="1:10" ht="11.25" customHeight="1">
      <c r="A193" s="90"/>
      <c r="B193" s="90"/>
      <c r="C193" s="90"/>
      <c r="D193" s="90"/>
      <c r="F193" s="90"/>
      <c r="G193" s="90"/>
      <c r="H193" s="90"/>
      <c r="I193" s="90"/>
      <c r="J193" s="90"/>
    </row>
    <row r="194" spans="1:10" ht="11.25" customHeight="1">
      <c r="A194" s="90"/>
      <c r="B194" s="90"/>
      <c r="C194" s="90"/>
      <c r="D194" s="90"/>
      <c r="F194" s="90"/>
      <c r="G194" s="90"/>
      <c r="H194" s="90"/>
      <c r="I194" s="90"/>
      <c r="J194" s="90"/>
    </row>
    <row r="195" spans="1:10" ht="11.25" customHeight="1">
      <c r="A195" s="90"/>
      <c r="B195" s="90"/>
      <c r="C195" s="90"/>
      <c r="D195" s="90"/>
      <c r="F195" s="90"/>
      <c r="G195" s="90"/>
      <c r="H195" s="90"/>
      <c r="I195" s="90"/>
      <c r="J195" s="90"/>
    </row>
    <row r="196" spans="1:10" ht="11.25" customHeight="1">
      <c r="A196" s="90"/>
      <c r="B196" s="90"/>
      <c r="C196" s="90"/>
      <c r="D196" s="90"/>
      <c r="F196" s="90"/>
      <c r="G196" s="90"/>
      <c r="H196" s="90"/>
      <c r="I196" s="90"/>
      <c r="J196" s="90"/>
    </row>
    <row r="197" spans="1:10" ht="11.25" customHeight="1">
      <c r="A197" s="90"/>
      <c r="B197" s="90"/>
      <c r="C197" s="90"/>
      <c r="D197" s="90"/>
      <c r="F197" s="90"/>
      <c r="G197" s="90"/>
      <c r="H197" s="90"/>
      <c r="I197" s="90"/>
      <c r="J197" s="90"/>
    </row>
    <row r="198" spans="1:10" ht="11.25" customHeight="1">
      <c r="A198" s="90"/>
      <c r="B198" s="90"/>
      <c r="C198" s="90"/>
      <c r="D198" s="90"/>
      <c r="F198" s="90"/>
      <c r="G198" s="90"/>
      <c r="H198" s="90"/>
      <c r="I198" s="90"/>
      <c r="J198" s="90"/>
    </row>
    <row r="199" spans="1:10" ht="11.25" customHeight="1">
      <c r="A199" s="90"/>
      <c r="B199" s="90"/>
      <c r="C199" s="90"/>
      <c r="D199" s="90"/>
      <c r="F199" s="90"/>
      <c r="G199" s="90"/>
      <c r="H199" s="90"/>
      <c r="I199" s="90"/>
      <c r="J199" s="90"/>
    </row>
    <row r="200" spans="1:10" ht="11.25" customHeight="1">
      <c r="A200" s="90"/>
      <c r="B200" s="90"/>
      <c r="C200" s="90"/>
      <c r="D200" s="90"/>
      <c r="F200" s="90"/>
      <c r="G200" s="90"/>
      <c r="H200" s="90"/>
      <c r="I200" s="90"/>
      <c r="J200" s="90"/>
    </row>
    <row r="201" spans="1:10" ht="11.25" customHeight="1">
      <c r="A201" s="90"/>
      <c r="B201" s="90"/>
      <c r="C201" s="90"/>
      <c r="D201" s="90"/>
      <c r="F201" s="90"/>
      <c r="G201" s="90"/>
      <c r="H201" s="90"/>
      <c r="I201" s="90"/>
      <c r="J201" s="90"/>
    </row>
    <row r="202" spans="1:10" ht="11.25" customHeight="1">
      <c r="A202" s="90"/>
      <c r="B202" s="90"/>
      <c r="C202" s="90"/>
      <c r="D202" s="90"/>
      <c r="F202" s="90"/>
      <c r="G202" s="90"/>
      <c r="H202" s="90"/>
      <c r="I202" s="90"/>
      <c r="J202" s="90"/>
    </row>
    <row r="203" spans="1:10" ht="11.25" customHeight="1">
      <c r="A203" s="90"/>
      <c r="B203" s="90"/>
      <c r="C203" s="90"/>
      <c r="D203" s="90"/>
      <c r="F203" s="90"/>
      <c r="G203" s="90"/>
      <c r="H203" s="90"/>
      <c r="I203" s="90"/>
      <c r="J203" s="90"/>
    </row>
    <row r="204" spans="1:10" ht="11.25" customHeight="1">
      <c r="A204" s="90"/>
      <c r="B204" s="90"/>
      <c r="C204" s="90"/>
      <c r="D204" s="90"/>
      <c r="F204" s="90"/>
      <c r="G204" s="90"/>
      <c r="H204" s="90"/>
      <c r="I204" s="90"/>
      <c r="J204" s="90"/>
    </row>
    <row r="205" spans="1:10" ht="11.25" customHeight="1">
      <c r="A205" s="90"/>
      <c r="B205" s="90"/>
      <c r="C205" s="90"/>
      <c r="D205" s="90"/>
      <c r="F205" s="90"/>
      <c r="G205" s="90"/>
      <c r="H205" s="90"/>
      <c r="I205" s="90"/>
      <c r="J205" s="90"/>
    </row>
    <row r="206" spans="1:10" ht="11.25" customHeight="1">
      <c r="A206" s="90"/>
      <c r="B206" s="90"/>
      <c r="C206" s="90"/>
      <c r="D206" s="90"/>
      <c r="F206" s="90"/>
      <c r="G206" s="90"/>
      <c r="H206" s="90"/>
      <c r="I206" s="90"/>
      <c r="J206" s="90"/>
    </row>
    <row r="207" spans="1:10" ht="11.25" customHeight="1">
      <c r="A207" s="90"/>
      <c r="B207" s="90"/>
      <c r="C207" s="90"/>
      <c r="D207" s="90"/>
      <c r="F207" s="90"/>
      <c r="G207" s="90"/>
      <c r="H207" s="90"/>
      <c r="I207" s="90"/>
      <c r="J207" s="90"/>
    </row>
    <row r="208" spans="1:10" ht="11.25" customHeight="1">
      <c r="A208" s="90"/>
      <c r="B208" s="90"/>
      <c r="C208" s="90"/>
      <c r="D208" s="90"/>
      <c r="F208" s="90"/>
      <c r="G208" s="90"/>
      <c r="H208" s="90"/>
      <c r="I208" s="90"/>
      <c r="J208" s="90"/>
    </row>
    <row r="209" spans="1:10" ht="11.25" customHeight="1">
      <c r="A209" s="90"/>
      <c r="B209" s="90"/>
      <c r="C209" s="90"/>
      <c r="D209" s="90"/>
      <c r="F209" s="90"/>
      <c r="G209" s="90"/>
      <c r="H209" s="90"/>
      <c r="I209" s="90"/>
      <c r="J209" s="90"/>
    </row>
    <row r="210" spans="1:10" ht="11.25" customHeight="1">
      <c r="A210" s="90"/>
      <c r="B210" s="90"/>
      <c r="C210" s="90"/>
      <c r="D210" s="90"/>
      <c r="F210" s="90"/>
      <c r="G210" s="90"/>
      <c r="H210" s="90"/>
      <c r="I210" s="90"/>
      <c r="J210" s="90"/>
    </row>
    <row r="211" spans="1:10" ht="11.25" customHeight="1">
      <c r="A211" s="90"/>
      <c r="B211" s="90"/>
      <c r="C211" s="90"/>
      <c r="D211" s="90"/>
      <c r="F211" s="90"/>
      <c r="G211" s="90"/>
      <c r="H211" s="90"/>
      <c r="I211" s="90"/>
      <c r="J211" s="90"/>
    </row>
    <row r="212" spans="1:10" ht="11.25" customHeight="1">
      <c r="A212" s="90"/>
      <c r="B212" s="90"/>
      <c r="C212" s="90"/>
      <c r="D212" s="90"/>
      <c r="F212" s="90"/>
      <c r="G212" s="90"/>
      <c r="H212" s="90"/>
      <c r="I212" s="90"/>
      <c r="J212" s="90"/>
    </row>
    <row r="213" spans="1:10" ht="11.25" customHeight="1">
      <c r="A213" s="90"/>
      <c r="B213" s="90"/>
      <c r="C213" s="90"/>
      <c r="D213" s="90"/>
      <c r="F213" s="90"/>
      <c r="G213" s="90"/>
      <c r="H213" s="90"/>
      <c r="I213" s="90"/>
      <c r="J213" s="90"/>
    </row>
    <row r="214" spans="1:10" ht="11.25" customHeight="1">
      <c r="A214" s="90"/>
      <c r="B214" s="90"/>
      <c r="C214" s="90"/>
      <c r="D214" s="90"/>
      <c r="F214" s="90"/>
      <c r="G214" s="90"/>
      <c r="H214" s="90"/>
      <c r="I214" s="90"/>
      <c r="J214" s="90"/>
    </row>
    <row r="215" spans="1:10" ht="11.25" customHeight="1">
      <c r="A215" s="90"/>
      <c r="B215" s="90"/>
      <c r="C215" s="90"/>
      <c r="D215" s="90"/>
      <c r="F215" s="90"/>
      <c r="G215" s="90"/>
      <c r="H215" s="90"/>
      <c r="I215" s="90"/>
      <c r="J215" s="90"/>
    </row>
    <row r="216" spans="1:10" ht="11.25" customHeight="1">
      <c r="A216" s="90"/>
      <c r="B216" s="90"/>
      <c r="C216" s="90"/>
      <c r="D216" s="90"/>
      <c r="F216" s="90"/>
      <c r="G216" s="90"/>
      <c r="H216" s="90"/>
      <c r="I216" s="90"/>
      <c r="J216" s="90"/>
    </row>
    <row r="217" spans="1:10" ht="11.25" customHeight="1">
      <c r="A217" s="90"/>
      <c r="B217" s="90"/>
      <c r="C217" s="90"/>
      <c r="D217" s="90"/>
      <c r="F217" s="90"/>
      <c r="G217" s="90"/>
      <c r="H217" s="90"/>
      <c r="I217" s="90"/>
      <c r="J217" s="90"/>
    </row>
    <row r="218" spans="1:10" ht="11.25" customHeight="1">
      <c r="A218" s="90"/>
      <c r="B218" s="90"/>
      <c r="C218" s="90"/>
      <c r="D218" s="90"/>
      <c r="F218" s="90"/>
      <c r="G218" s="90"/>
      <c r="H218" s="90"/>
      <c r="I218" s="90"/>
      <c r="J218" s="90"/>
    </row>
    <row r="219" spans="1:10" ht="11.25" customHeight="1">
      <c r="A219" s="90"/>
      <c r="B219" s="90"/>
      <c r="C219" s="90"/>
      <c r="D219" s="90"/>
      <c r="F219" s="90"/>
      <c r="G219" s="90"/>
      <c r="H219" s="90"/>
      <c r="I219" s="90"/>
      <c r="J219" s="90"/>
    </row>
    <row r="220" spans="1:10" ht="11.25" customHeight="1">
      <c r="A220" s="90"/>
      <c r="B220" s="90"/>
      <c r="C220" s="90"/>
      <c r="D220" s="90"/>
      <c r="F220" s="90"/>
      <c r="G220" s="90"/>
      <c r="H220" s="90"/>
      <c r="I220" s="90"/>
      <c r="J220" s="90"/>
    </row>
    <row r="221" spans="1:10" ht="11.25" customHeight="1">
      <c r="A221" s="90"/>
      <c r="B221" s="90"/>
      <c r="C221" s="90"/>
      <c r="D221" s="90"/>
      <c r="F221" s="90"/>
      <c r="G221" s="90"/>
      <c r="H221" s="90"/>
      <c r="I221" s="90"/>
      <c r="J221" s="90"/>
    </row>
    <row r="222" spans="1:10" ht="11.25" customHeight="1">
      <c r="A222" s="90"/>
      <c r="B222" s="90"/>
      <c r="C222" s="90"/>
      <c r="D222" s="90"/>
      <c r="F222" s="90"/>
      <c r="G222" s="90"/>
      <c r="H222" s="90"/>
      <c r="I222" s="90"/>
      <c r="J222" s="90"/>
    </row>
    <row r="223" spans="1:10" ht="11.25" customHeight="1">
      <c r="A223" s="90"/>
      <c r="B223" s="90"/>
      <c r="C223" s="90"/>
      <c r="D223" s="90"/>
      <c r="F223" s="90"/>
      <c r="G223" s="90"/>
      <c r="H223" s="90"/>
      <c r="I223" s="90"/>
      <c r="J223" s="90"/>
    </row>
    <row r="224" spans="1:10" ht="11.25" customHeight="1">
      <c r="A224" s="90"/>
      <c r="B224" s="90"/>
      <c r="C224" s="90"/>
      <c r="D224" s="90"/>
      <c r="F224" s="90"/>
      <c r="G224" s="90"/>
      <c r="H224" s="90"/>
      <c r="I224" s="90"/>
      <c r="J224" s="90"/>
    </row>
    <row r="225" spans="1:10" ht="11.25" customHeight="1">
      <c r="A225" s="90"/>
      <c r="B225" s="90"/>
      <c r="C225" s="90"/>
      <c r="D225" s="90"/>
      <c r="F225" s="90"/>
      <c r="G225" s="90"/>
      <c r="H225" s="90"/>
      <c r="I225" s="90"/>
      <c r="J225" s="90"/>
    </row>
    <row r="226" spans="1:10" ht="11.25" customHeight="1">
      <c r="A226" s="90"/>
      <c r="B226" s="90"/>
      <c r="C226" s="90"/>
      <c r="D226" s="90"/>
      <c r="F226" s="90"/>
      <c r="G226" s="90"/>
      <c r="H226" s="90"/>
      <c r="I226" s="90"/>
      <c r="J226" s="90"/>
    </row>
    <row r="227" spans="1:10" ht="11.25" customHeight="1">
      <c r="A227" s="90"/>
      <c r="B227" s="90"/>
      <c r="C227" s="90"/>
      <c r="D227" s="90"/>
      <c r="F227" s="90"/>
      <c r="G227" s="90"/>
      <c r="H227" s="90"/>
      <c r="I227" s="90"/>
      <c r="J227" s="90"/>
    </row>
    <row r="228" spans="1:10" ht="11.25" customHeight="1">
      <c r="A228" s="90"/>
      <c r="B228" s="90"/>
      <c r="C228" s="90"/>
      <c r="D228" s="90"/>
      <c r="F228" s="90"/>
      <c r="G228" s="90"/>
      <c r="H228" s="90"/>
      <c r="I228" s="90"/>
      <c r="J228" s="90"/>
    </row>
    <row r="229" spans="1:10" ht="11.25" customHeight="1">
      <c r="A229" s="90"/>
      <c r="B229" s="90"/>
      <c r="C229" s="90"/>
      <c r="D229" s="90"/>
      <c r="F229" s="90"/>
      <c r="G229" s="90"/>
      <c r="H229" s="90"/>
      <c r="I229" s="90"/>
      <c r="J229" s="90"/>
    </row>
    <row r="230" spans="1:10" ht="11.25" customHeight="1">
      <c r="A230" s="90"/>
      <c r="B230" s="90"/>
      <c r="C230" s="90"/>
      <c r="D230" s="90"/>
      <c r="F230" s="90"/>
      <c r="G230" s="90"/>
      <c r="H230" s="90"/>
      <c r="I230" s="90"/>
      <c r="J230" s="90"/>
    </row>
    <row r="231" spans="1:10" ht="11.25" customHeight="1">
      <c r="A231" s="90"/>
      <c r="B231" s="90"/>
      <c r="C231" s="90"/>
      <c r="D231" s="90"/>
      <c r="F231" s="90"/>
      <c r="G231" s="90"/>
      <c r="H231" s="90"/>
      <c r="I231" s="90"/>
      <c r="J231" s="90"/>
    </row>
    <row r="232" spans="1:10" ht="11.25" customHeight="1">
      <c r="A232" s="90"/>
      <c r="B232" s="90"/>
      <c r="C232" s="90"/>
      <c r="D232" s="90"/>
      <c r="F232" s="90"/>
      <c r="G232" s="90"/>
      <c r="H232" s="90"/>
      <c r="I232" s="90"/>
      <c r="J232" s="90"/>
    </row>
    <row r="233" spans="1:10" ht="11.25" customHeight="1">
      <c r="A233" s="90"/>
      <c r="B233" s="90"/>
      <c r="C233" s="90"/>
      <c r="D233" s="90"/>
      <c r="F233" s="90"/>
      <c r="G233" s="90"/>
      <c r="H233" s="90"/>
      <c r="I233" s="90"/>
      <c r="J233" s="90"/>
    </row>
    <row r="234" spans="1:10" ht="11.25" customHeight="1">
      <c r="A234" s="90"/>
      <c r="B234" s="90"/>
      <c r="C234" s="90"/>
      <c r="D234" s="90"/>
      <c r="F234" s="90"/>
      <c r="G234" s="90"/>
      <c r="H234" s="90"/>
      <c r="I234" s="90"/>
      <c r="J234" s="90"/>
    </row>
    <row r="235" spans="1:10" ht="11.25" customHeight="1">
      <c r="A235" s="90"/>
      <c r="B235" s="90"/>
      <c r="C235" s="90"/>
      <c r="D235" s="90"/>
      <c r="F235" s="90"/>
      <c r="G235" s="90"/>
      <c r="H235" s="90"/>
      <c r="I235" s="90"/>
      <c r="J235" s="90"/>
    </row>
    <row r="236" spans="1:10" ht="11.25" customHeight="1">
      <c r="A236" s="90"/>
      <c r="B236" s="90"/>
      <c r="C236" s="90"/>
      <c r="D236" s="90"/>
      <c r="F236" s="90"/>
      <c r="G236" s="90"/>
      <c r="H236" s="90"/>
      <c r="I236" s="90"/>
      <c r="J236" s="90"/>
    </row>
    <row r="237" spans="1:10" ht="11.25" customHeight="1">
      <c r="A237" s="90"/>
      <c r="B237" s="90"/>
      <c r="C237" s="90"/>
      <c r="D237" s="90"/>
      <c r="F237" s="90"/>
      <c r="G237" s="90"/>
      <c r="H237" s="90"/>
      <c r="I237" s="90"/>
      <c r="J237" s="90"/>
    </row>
    <row r="238" spans="1:10" ht="11.25" customHeight="1">
      <c r="A238" s="90"/>
      <c r="B238" s="90"/>
      <c r="C238" s="90"/>
      <c r="D238" s="90"/>
      <c r="F238" s="90"/>
      <c r="G238" s="90"/>
      <c r="H238" s="90"/>
      <c r="I238" s="90"/>
      <c r="J238" s="90"/>
    </row>
    <row r="239" spans="1:10" ht="11.25" customHeight="1">
      <c r="A239" s="90"/>
      <c r="B239" s="90"/>
      <c r="C239" s="90"/>
      <c r="D239" s="90"/>
      <c r="F239" s="90"/>
      <c r="G239" s="90"/>
      <c r="H239" s="90"/>
      <c r="I239" s="90"/>
      <c r="J239" s="90"/>
    </row>
    <row r="240" spans="1:10" ht="11.25" customHeight="1">
      <c r="A240" s="90"/>
      <c r="B240" s="90"/>
      <c r="C240" s="90"/>
      <c r="D240" s="90"/>
      <c r="F240" s="90"/>
      <c r="G240" s="90"/>
      <c r="H240" s="90"/>
      <c r="I240" s="90"/>
      <c r="J240" s="90"/>
    </row>
    <row r="241" spans="1:10" ht="11.25" customHeight="1">
      <c r="A241" s="90"/>
      <c r="B241" s="90"/>
      <c r="C241" s="90"/>
      <c r="D241" s="90"/>
      <c r="F241" s="90"/>
      <c r="G241" s="90"/>
      <c r="H241" s="90"/>
      <c r="I241" s="90"/>
      <c r="J241" s="90"/>
    </row>
    <row r="242" spans="1:10" ht="11.25" customHeight="1">
      <c r="A242" s="90"/>
      <c r="B242" s="90"/>
      <c r="C242" s="90"/>
      <c r="D242" s="90"/>
      <c r="F242" s="90"/>
      <c r="G242" s="90"/>
      <c r="H242" s="90"/>
      <c r="I242" s="90"/>
      <c r="J242" s="90"/>
    </row>
    <row r="243" spans="1:10" ht="11.25" customHeight="1">
      <c r="A243" s="90"/>
      <c r="B243" s="90"/>
      <c r="C243" s="90"/>
      <c r="D243" s="90"/>
      <c r="F243" s="90"/>
      <c r="G243" s="90"/>
      <c r="H243" s="90"/>
      <c r="I243" s="90"/>
      <c r="J243" s="90"/>
    </row>
    <row r="244" spans="1:10" ht="11.25" customHeight="1">
      <c r="A244" s="90"/>
      <c r="B244" s="90"/>
      <c r="C244" s="90"/>
      <c r="D244" s="90"/>
      <c r="F244" s="90"/>
      <c r="G244" s="90"/>
      <c r="H244" s="90"/>
      <c r="I244" s="90"/>
      <c r="J244" s="90"/>
    </row>
    <row r="245" spans="1:10" ht="11.25" customHeight="1">
      <c r="A245" s="90"/>
      <c r="B245" s="90"/>
      <c r="C245" s="90"/>
      <c r="D245" s="90"/>
      <c r="F245" s="90"/>
      <c r="G245" s="90"/>
      <c r="H245" s="90"/>
      <c r="I245" s="90"/>
      <c r="J245" s="90"/>
    </row>
    <row r="246" spans="1:10" ht="11.25" customHeight="1">
      <c r="A246" s="90"/>
      <c r="B246" s="90"/>
      <c r="C246" s="90"/>
      <c r="D246" s="90"/>
      <c r="F246" s="90"/>
      <c r="G246" s="90"/>
      <c r="H246" s="90"/>
      <c r="I246" s="90"/>
      <c r="J246" s="90"/>
    </row>
    <row r="247" spans="1:10" ht="11.25" customHeight="1">
      <c r="A247" s="90"/>
      <c r="B247" s="90"/>
      <c r="C247" s="90"/>
      <c r="D247" s="90"/>
      <c r="F247" s="90"/>
      <c r="G247" s="90"/>
      <c r="H247" s="90"/>
      <c r="I247" s="90"/>
      <c r="J247" s="90"/>
    </row>
    <row r="248" spans="1:10" ht="11.25" customHeight="1">
      <c r="A248" s="90"/>
      <c r="B248" s="90"/>
      <c r="C248" s="90"/>
      <c r="D248" s="90"/>
      <c r="F248" s="90"/>
      <c r="G248" s="90"/>
      <c r="H248" s="90"/>
      <c r="I248" s="90"/>
      <c r="J248" s="90"/>
    </row>
    <row r="249" spans="1:10" ht="11.25" customHeight="1">
      <c r="A249" s="90"/>
      <c r="B249" s="90"/>
      <c r="C249" s="90"/>
      <c r="D249" s="90"/>
      <c r="F249" s="90"/>
      <c r="G249" s="90"/>
      <c r="H249" s="90"/>
      <c r="I249" s="90"/>
      <c r="J249" s="90"/>
    </row>
    <row r="250" spans="1:10" ht="11.25" customHeight="1">
      <c r="A250" s="90"/>
      <c r="B250" s="90"/>
      <c r="C250" s="90"/>
      <c r="D250" s="90"/>
      <c r="F250" s="90"/>
      <c r="G250" s="90"/>
      <c r="H250" s="90"/>
      <c r="I250" s="90"/>
      <c r="J250" s="90"/>
    </row>
    <row r="251" spans="1:10" ht="11.25" customHeight="1">
      <c r="A251" s="90"/>
      <c r="B251" s="90"/>
      <c r="C251" s="90"/>
      <c r="D251" s="90"/>
      <c r="F251" s="90"/>
      <c r="G251" s="90"/>
      <c r="H251" s="90"/>
      <c r="I251" s="90"/>
      <c r="J251" s="90"/>
    </row>
    <row r="252" spans="1:10" ht="11.25" customHeight="1">
      <c r="A252" s="90"/>
      <c r="B252" s="90"/>
      <c r="C252" s="90"/>
      <c r="D252" s="90"/>
      <c r="F252" s="90"/>
      <c r="G252" s="90"/>
      <c r="H252" s="90"/>
      <c r="I252" s="90"/>
      <c r="J252" s="90"/>
    </row>
    <row r="253" spans="1:10" ht="11.25" customHeight="1">
      <c r="A253" s="90"/>
      <c r="B253" s="90"/>
      <c r="C253" s="90"/>
      <c r="D253" s="90"/>
      <c r="F253" s="90"/>
      <c r="G253" s="90"/>
      <c r="H253" s="90"/>
      <c r="I253" s="90"/>
      <c r="J253" s="90"/>
    </row>
    <row r="254" spans="1:10" ht="11.25" customHeight="1">
      <c r="A254" s="90"/>
      <c r="B254" s="90"/>
      <c r="C254" s="90"/>
      <c r="D254" s="90"/>
      <c r="F254" s="90"/>
      <c r="G254" s="90"/>
      <c r="H254" s="90"/>
      <c r="I254" s="90"/>
      <c r="J254" s="90"/>
    </row>
    <row r="255" spans="1:10" ht="11.25" customHeight="1">
      <c r="A255" s="90"/>
      <c r="B255" s="90"/>
      <c r="C255" s="90"/>
      <c r="D255" s="90"/>
      <c r="F255" s="90"/>
      <c r="G255" s="90"/>
      <c r="H255" s="90"/>
      <c r="I255" s="90"/>
      <c r="J255" s="90"/>
    </row>
    <row r="256" spans="1:10" ht="11.25" customHeight="1">
      <c r="A256" s="90"/>
      <c r="B256" s="90"/>
      <c r="C256" s="90"/>
      <c r="D256" s="90"/>
      <c r="F256" s="90"/>
      <c r="G256" s="90"/>
      <c r="H256" s="90"/>
      <c r="I256" s="90"/>
      <c r="J256" s="90"/>
    </row>
    <row r="257" spans="1:10" ht="11.25" customHeight="1">
      <c r="A257" s="90"/>
      <c r="B257" s="90"/>
      <c r="C257" s="90"/>
      <c r="D257" s="90"/>
      <c r="F257" s="90"/>
      <c r="G257" s="90"/>
      <c r="H257" s="90"/>
      <c r="I257" s="90"/>
      <c r="J257" s="90"/>
    </row>
    <row r="258" spans="1:10" ht="11.25" customHeight="1">
      <c r="A258" s="90"/>
      <c r="B258" s="90"/>
      <c r="C258" s="90"/>
      <c r="D258" s="90"/>
      <c r="F258" s="90"/>
      <c r="G258" s="90"/>
      <c r="H258" s="90"/>
      <c r="I258" s="90"/>
      <c r="J258" s="90"/>
    </row>
    <row r="259" spans="1:10" ht="11.25" customHeight="1">
      <c r="A259" s="90"/>
      <c r="B259" s="90"/>
      <c r="C259" s="90"/>
      <c r="D259" s="90"/>
      <c r="F259" s="90"/>
      <c r="G259" s="90"/>
      <c r="H259" s="90"/>
      <c r="I259" s="90"/>
      <c r="J259" s="90"/>
    </row>
    <row r="260" spans="1:10" ht="11.25" customHeight="1">
      <c r="A260" s="90"/>
      <c r="B260" s="90"/>
      <c r="C260" s="90"/>
      <c r="D260" s="90"/>
      <c r="F260" s="90"/>
      <c r="G260" s="90"/>
      <c r="H260" s="90"/>
      <c r="I260" s="90"/>
      <c r="J260" s="90"/>
    </row>
    <row r="261" spans="1:10" ht="11.25" customHeight="1">
      <c r="A261" s="90"/>
      <c r="B261" s="90"/>
      <c r="C261" s="90"/>
      <c r="D261" s="90"/>
      <c r="F261" s="90"/>
      <c r="G261" s="90"/>
      <c r="H261" s="90"/>
      <c r="I261" s="90"/>
      <c r="J261" s="90"/>
    </row>
    <row r="262" spans="1:10" ht="11.25" customHeight="1">
      <c r="A262" s="90"/>
      <c r="B262" s="90"/>
      <c r="C262" s="90"/>
      <c r="D262" s="90"/>
      <c r="F262" s="90"/>
      <c r="G262" s="90"/>
      <c r="H262" s="90"/>
      <c r="I262" s="90"/>
      <c r="J262" s="90"/>
    </row>
    <row r="263" spans="1:10" ht="11.25" customHeight="1">
      <c r="A263" s="90"/>
      <c r="B263" s="90"/>
      <c r="C263" s="90"/>
      <c r="D263" s="90"/>
      <c r="F263" s="90"/>
      <c r="G263" s="90"/>
      <c r="H263" s="90"/>
      <c r="I263" s="90"/>
      <c r="J263" s="90"/>
    </row>
    <row r="264" spans="1:10" ht="11.25" customHeight="1">
      <c r="A264" s="90"/>
      <c r="B264" s="90"/>
      <c r="C264" s="90"/>
      <c r="D264" s="90"/>
      <c r="F264" s="90"/>
      <c r="G264" s="90"/>
      <c r="H264" s="90"/>
      <c r="I264" s="90"/>
      <c r="J264" s="90"/>
    </row>
    <row r="265" spans="1:10" ht="11.25" customHeight="1">
      <c r="A265" s="90"/>
      <c r="B265" s="90"/>
      <c r="C265" s="90"/>
      <c r="D265" s="90"/>
      <c r="F265" s="90"/>
      <c r="G265" s="90"/>
      <c r="H265" s="90"/>
      <c r="I265" s="90"/>
      <c r="J265" s="90"/>
    </row>
    <row r="266" spans="1:10" ht="11.25" customHeight="1">
      <c r="A266" s="90"/>
      <c r="B266" s="90"/>
      <c r="C266" s="90"/>
      <c r="D266" s="90"/>
      <c r="F266" s="90"/>
      <c r="G266" s="90"/>
      <c r="H266" s="90"/>
      <c r="I266" s="90"/>
      <c r="J266" s="90"/>
    </row>
    <row r="267" spans="1:10" ht="11.25" customHeight="1">
      <c r="A267" s="90"/>
      <c r="B267" s="90"/>
      <c r="C267" s="90"/>
      <c r="D267" s="90"/>
      <c r="F267" s="90"/>
      <c r="G267" s="90"/>
      <c r="H267" s="90"/>
      <c r="I267" s="90"/>
      <c r="J267" s="90"/>
    </row>
    <row r="268" spans="1:10" ht="11.25" customHeight="1">
      <c r="A268" s="90"/>
      <c r="B268" s="90"/>
      <c r="C268" s="90"/>
      <c r="D268" s="90"/>
      <c r="F268" s="90"/>
      <c r="G268" s="90"/>
      <c r="H268" s="90"/>
      <c r="I268" s="90"/>
      <c r="J268" s="90"/>
    </row>
    <row r="269" spans="1:10" ht="11.25" customHeight="1">
      <c r="A269" s="90"/>
      <c r="B269" s="90"/>
      <c r="C269" s="90"/>
      <c r="D269" s="90"/>
      <c r="F269" s="90"/>
      <c r="G269" s="90"/>
      <c r="H269" s="90"/>
      <c r="I269" s="90"/>
      <c r="J269" s="90"/>
    </row>
    <row r="270" spans="1:10" ht="11.25" customHeight="1">
      <c r="A270" s="90"/>
      <c r="B270" s="90"/>
      <c r="C270" s="90"/>
      <c r="D270" s="90"/>
      <c r="F270" s="90"/>
      <c r="G270" s="90"/>
      <c r="H270" s="90"/>
      <c r="I270" s="90"/>
      <c r="J270" s="90"/>
    </row>
    <row r="271" spans="1:10" ht="11.25" customHeight="1">
      <c r="A271" s="90"/>
      <c r="B271" s="90"/>
      <c r="C271" s="90"/>
      <c r="D271" s="90"/>
      <c r="F271" s="90"/>
      <c r="G271" s="90"/>
      <c r="H271" s="90"/>
      <c r="I271" s="90"/>
      <c r="J271" s="90"/>
    </row>
    <row r="272" spans="1:10" ht="11.25" customHeight="1">
      <c r="A272" s="90"/>
      <c r="B272" s="90"/>
      <c r="C272" s="90"/>
      <c r="D272" s="90"/>
      <c r="F272" s="90"/>
      <c r="G272" s="90"/>
      <c r="H272" s="90"/>
      <c r="I272" s="90"/>
      <c r="J272" s="90"/>
    </row>
    <row r="273" spans="1:10" ht="11.25" customHeight="1">
      <c r="A273" s="90"/>
      <c r="B273" s="90"/>
      <c r="C273" s="90"/>
      <c r="D273" s="90"/>
      <c r="F273" s="90"/>
      <c r="G273" s="90"/>
      <c r="H273" s="90"/>
      <c r="I273" s="90"/>
      <c r="J273" s="90"/>
    </row>
    <row r="274" spans="1:10" ht="11.25" customHeight="1">
      <c r="A274" s="90"/>
      <c r="B274" s="90"/>
      <c r="C274" s="90"/>
      <c r="D274" s="90"/>
      <c r="F274" s="90"/>
      <c r="G274" s="90"/>
      <c r="H274" s="90"/>
      <c r="I274" s="90"/>
      <c r="J274" s="90"/>
    </row>
    <row r="275" spans="1:10" ht="11.25" customHeight="1">
      <c r="A275" s="90"/>
      <c r="B275" s="90"/>
      <c r="C275" s="90"/>
      <c r="D275" s="90"/>
      <c r="F275" s="90"/>
      <c r="G275" s="90"/>
      <c r="H275" s="90"/>
      <c r="I275" s="90"/>
      <c r="J275" s="90"/>
    </row>
    <row r="276" spans="1:10" ht="11.25" customHeight="1">
      <c r="A276" s="90"/>
      <c r="B276" s="90"/>
      <c r="C276" s="90"/>
      <c r="D276" s="90"/>
      <c r="F276" s="90"/>
      <c r="G276" s="90"/>
      <c r="H276" s="90"/>
      <c r="I276" s="90"/>
      <c r="J276" s="90"/>
    </row>
    <row r="277" spans="1:10" ht="11.25" customHeight="1">
      <c r="A277" s="90"/>
      <c r="B277" s="90"/>
      <c r="C277" s="90"/>
      <c r="D277" s="90"/>
      <c r="F277" s="90"/>
      <c r="G277" s="90"/>
      <c r="H277" s="90"/>
      <c r="I277" s="90"/>
      <c r="J277" s="90"/>
    </row>
    <row r="278" spans="1:10" ht="11.25" customHeight="1">
      <c r="A278" s="90"/>
      <c r="B278" s="90"/>
      <c r="C278" s="90"/>
      <c r="D278" s="90"/>
      <c r="F278" s="90"/>
      <c r="G278" s="90"/>
      <c r="H278" s="90"/>
      <c r="I278" s="90"/>
      <c r="J278" s="90"/>
    </row>
    <row r="279" spans="1:10" ht="11.25" customHeight="1">
      <c r="A279" s="90"/>
      <c r="B279" s="90"/>
      <c r="C279" s="90"/>
      <c r="D279" s="90"/>
      <c r="F279" s="90"/>
      <c r="G279" s="90"/>
      <c r="H279" s="90"/>
      <c r="I279" s="90"/>
      <c r="J279" s="90"/>
    </row>
    <row r="280" spans="1:10" ht="11.25" customHeight="1">
      <c r="A280" s="90"/>
      <c r="B280" s="90"/>
      <c r="C280" s="90"/>
      <c r="D280" s="90"/>
      <c r="F280" s="90"/>
      <c r="G280" s="90"/>
      <c r="H280" s="90"/>
      <c r="I280" s="90"/>
      <c r="J280" s="90"/>
    </row>
    <row r="281" spans="1:10" ht="11.25" customHeight="1">
      <c r="A281" s="90"/>
      <c r="B281" s="90"/>
      <c r="C281" s="90"/>
      <c r="D281" s="90"/>
      <c r="F281" s="90"/>
      <c r="G281" s="90"/>
      <c r="H281" s="90"/>
      <c r="I281" s="90"/>
      <c r="J281" s="90"/>
    </row>
    <row r="282" spans="1:10" ht="11.25" customHeight="1">
      <c r="A282" s="90"/>
      <c r="B282" s="90"/>
      <c r="C282" s="90"/>
      <c r="D282" s="90"/>
      <c r="F282" s="90"/>
      <c r="G282" s="90"/>
      <c r="H282" s="90"/>
      <c r="I282" s="90"/>
      <c r="J282" s="90"/>
    </row>
    <row r="283" spans="1:10" ht="11.25" customHeight="1">
      <c r="A283" s="90"/>
      <c r="B283" s="90"/>
      <c r="C283" s="90"/>
      <c r="D283" s="90"/>
      <c r="F283" s="90"/>
      <c r="G283" s="90"/>
      <c r="H283" s="90"/>
      <c r="I283" s="90"/>
      <c r="J283" s="90"/>
    </row>
    <row r="284" spans="1:10" ht="11.25" customHeight="1">
      <c r="A284" s="90"/>
      <c r="B284" s="90"/>
      <c r="C284" s="90"/>
      <c r="D284" s="90"/>
      <c r="F284" s="90"/>
      <c r="G284" s="90"/>
      <c r="H284" s="90"/>
      <c r="I284" s="90"/>
      <c r="J284" s="90"/>
    </row>
    <row r="285" spans="1:10" ht="11.25" customHeight="1">
      <c r="A285" s="90"/>
      <c r="B285" s="90"/>
      <c r="C285" s="90"/>
      <c r="D285" s="90"/>
      <c r="F285" s="90"/>
      <c r="G285" s="90"/>
      <c r="H285" s="90"/>
      <c r="I285" s="90"/>
      <c r="J285" s="90"/>
    </row>
    <row r="286" spans="1:10" ht="11.25" customHeight="1">
      <c r="A286" s="90"/>
      <c r="B286" s="90"/>
      <c r="C286" s="90"/>
      <c r="D286" s="90"/>
      <c r="F286" s="90"/>
      <c r="G286" s="90"/>
      <c r="H286" s="90"/>
      <c r="I286" s="90"/>
      <c r="J286" s="90"/>
    </row>
    <row r="287" spans="1:10" ht="11.25" customHeight="1">
      <c r="A287" s="90"/>
      <c r="B287" s="90"/>
      <c r="C287" s="90"/>
      <c r="D287" s="90"/>
      <c r="F287" s="90"/>
      <c r="G287" s="90"/>
      <c r="H287" s="90"/>
      <c r="I287" s="90"/>
      <c r="J287" s="90"/>
    </row>
    <row r="288" spans="1:10" ht="11.25" customHeight="1">
      <c r="A288" s="90"/>
      <c r="B288" s="90"/>
      <c r="C288" s="90"/>
      <c r="D288" s="90"/>
      <c r="F288" s="90"/>
      <c r="G288" s="90"/>
      <c r="H288" s="90"/>
      <c r="I288" s="90"/>
      <c r="J288" s="90"/>
    </row>
    <row r="289" spans="1:10" ht="11.25" customHeight="1">
      <c r="A289" s="90"/>
      <c r="B289" s="90"/>
      <c r="C289" s="90"/>
      <c r="D289" s="90"/>
      <c r="F289" s="90"/>
      <c r="G289" s="90"/>
      <c r="H289" s="90"/>
      <c r="I289" s="90"/>
      <c r="J289" s="90"/>
    </row>
    <row r="290" spans="1:10" ht="11.25" customHeight="1">
      <c r="A290" s="90"/>
      <c r="B290" s="90"/>
      <c r="C290" s="90"/>
      <c r="D290" s="90"/>
      <c r="F290" s="90"/>
      <c r="G290" s="90"/>
      <c r="H290" s="90"/>
      <c r="I290" s="90"/>
      <c r="J290" s="90"/>
    </row>
    <row r="291" spans="1:10" ht="11.25" customHeight="1">
      <c r="A291" s="90"/>
      <c r="B291" s="90"/>
      <c r="C291" s="90"/>
      <c r="D291" s="90"/>
      <c r="F291" s="90"/>
      <c r="G291" s="90"/>
      <c r="H291" s="90"/>
      <c r="I291" s="90"/>
      <c r="J291" s="90"/>
    </row>
    <row r="292" spans="1:10" ht="11.25" customHeight="1">
      <c r="A292" s="90"/>
      <c r="B292" s="90"/>
      <c r="C292" s="90"/>
      <c r="D292" s="90"/>
      <c r="F292" s="90"/>
      <c r="G292" s="90"/>
      <c r="H292" s="90"/>
      <c r="I292" s="90"/>
      <c r="J292" s="90"/>
    </row>
    <row r="293" spans="1:10" ht="11.25" customHeight="1">
      <c r="A293" s="90"/>
      <c r="B293" s="90"/>
      <c r="C293" s="90"/>
      <c r="D293" s="90"/>
      <c r="F293" s="90"/>
      <c r="G293" s="90"/>
      <c r="H293" s="90"/>
      <c r="I293" s="90"/>
      <c r="J293" s="90"/>
    </row>
    <row r="294" spans="1:10" ht="11.25" customHeight="1">
      <c r="A294" s="90"/>
      <c r="B294" s="90"/>
      <c r="C294" s="90"/>
      <c r="D294" s="90"/>
      <c r="F294" s="90"/>
      <c r="G294" s="90"/>
      <c r="H294" s="90"/>
      <c r="I294" s="90"/>
      <c r="J294" s="90"/>
    </row>
    <row r="295" spans="1:10" ht="11.25" customHeight="1">
      <c r="A295" s="90"/>
      <c r="B295" s="90"/>
      <c r="C295" s="90"/>
      <c r="D295" s="90"/>
      <c r="F295" s="90"/>
      <c r="G295" s="90"/>
      <c r="H295" s="90"/>
      <c r="I295" s="90"/>
      <c r="J295" s="90"/>
    </row>
    <row r="296" spans="1:10" ht="11.25" customHeight="1">
      <c r="A296" s="90"/>
      <c r="B296" s="90"/>
      <c r="C296" s="90"/>
      <c r="D296" s="90"/>
      <c r="F296" s="90"/>
      <c r="G296" s="90"/>
      <c r="H296" s="90"/>
      <c r="I296" s="90"/>
      <c r="J296" s="90"/>
    </row>
    <row r="297" spans="1:10" ht="11.25" customHeight="1">
      <c r="A297" s="90"/>
      <c r="B297" s="90"/>
      <c r="C297" s="90"/>
      <c r="D297" s="90"/>
      <c r="F297" s="90"/>
      <c r="G297" s="90"/>
      <c r="H297" s="90"/>
      <c r="I297" s="90"/>
      <c r="J297" s="90"/>
    </row>
    <row r="298" spans="1:10" ht="11.25" customHeight="1">
      <c r="A298" s="90"/>
      <c r="B298" s="90"/>
      <c r="C298" s="90"/>
      <c r="D298" s="90"/>
      <c r="F298" s="90"/>
      <c r="G298" s="90"/>
      <c r="H298" s="90"/>
      <c r="I298" s="90"/>
      <c r="J298" s="90"/>
    </row>
    <row r="299" spans="1:10" ht="11.25" customHeight="1">
      <c r="A299" s="90"/>
      <c r="B299" s="90"/>
      <c r="C299" s="90"/>
      <c r="D299" s="90"/>
      <c r="F299" s="90"/>
      <c r="G299" s="90"/>
      <c r="H299" s="90"/>
      <c r="I299" s="90"/>
      <c r="J299" s="90"/>
    </row>
    <row r="300" spans="1:10" ht="11.25" customHeight="1">
      <c r="A300" s="90"/>
      <c r="B300" s="90"/>
      <c r="C300" s="90"/>
      <c r="D300" s="90"/>
      <c r="F300" s="90"/>
      <c r="G300" s="90"/>
      <c r="H300" s="90"/>
      <c r="I300" s="90"/>
      <c r="J300" s="90"/>
    </row>
    <row r="301" spans="1:10" ht="11.25" customHeight="1">
      <c r="A301" s="90"/>
      <c r="B301" s="90"/>
      <c r="C301" s="90"/>
      <c r="D301" s="90"/>
      <c r="F301" s="90"/>
      <c r="G301" s="90"/>
      <c r="H301" s="90"/>
      <c r="I301" s="90"/>
      <c r="J301" s="90"/>
    </row>
    <row r="302" spans="1:10" ht="11.25" customHeight="1">
      <c r="A302" s="90"/>
      <c r="B302" s="90"/>
      <c r="C302" s="90"/>
      <c r="D302" s="90"/>
      <c r="F302" s="90"/>
      <c r="G302" s="90"/>
      <c r="H302" s="90"/>
      <c r="I302" s="90"/>
      <c r="J302" s="90"/>
    </row>
    <row r="303" spans="1:10" ht="11.25" customHeight="1">
      <c r="A303" s="90"/>
      <c r="B303" s="90"/>
      <c r="C303" s="90"/>
      <c r="D303" s="90"/>
      <c r="F303" s="90"/>
      <c r="G303" s="90"/>
      <c r="H303" s="90"/>
      <c r="I303" s="90"/>
      <c r="J303" s="90"/>
    </row>
    <row r="304" spans="1:10" ht="11.25" customHeight="1">
      <c r="A304" s="90"/>
      <c r="B304" s="90"/>
      <c r="C304" s="90"/>
      <c r="D304" s="90"/>
      <c r="F304" s="90"/>
      <c r="G304" s="90"/>
      <c r="H304" s="90"/>
      <c r="I304" s="90"/>
      <c r="J304" s="90"/>
    </row>
    <row r="305" spans="1:10" ht="11.25" customHeight="1">
      <c r="A305" s="90"/>
      <c r="B305" s="90"/>
      <c r="C305" s="90"/>
      <c r="D305" s="90"/>
      <c r="F305" s="90"/>
      <c r="G305" s="90"/>
      <c r="H305" s="90"/>
      <c r="I305" s="90"/>
      <c r="J305" s="90"/>
    </row>
    <row r="306" spans="1:10" ht="11.25" customHeight="1">
      <c r="A306" s="90"/>
      <c r="B306" s="90"/>
      <c r="C306" s="90"/>
      <c r="D306" s="90"/>
      <c r="F306" s="90"/>
      <c r="G306" s="90"/>
      <c r="H306" s="90"/>
      <c r="I306" s="90"/>
      <c r="J306" s="90"/>
    </row>
    <row r="307" spans="1:10" ht="11.25" customHeight="1">
      <c r="A307" s="90"/>
      <c r="B307" s="90"/>
      <c r="C307" s="90"/>
      <c r="D307" s="90"/>
      <c r="F307" s="90"/>
      <c r="G307" s="90"/>
      <c r="H307" s="90"/>
      <c r="I307" s="90"/>
      <c r="J307" s="90"/>
    </row>
    <row r="308" spans="1:10" ht="11.25" customHeight="1">
      <c r="A308" s="90"/>
      <c r="B308" s="90"/>
      <c r="C308" s="90"/>
      <c r="D308" s="90"/>
      <c r="F308" s="90"/>
      <c r="G308" s="90"/>
      <c r="H308" s="90"/>
      <c r="I308" s="90"/>
      <c r="J308" s="90"/>
    </row>
    <row r="309" spans="1:10" ht="11.25" customHeight="1">
      <c r="A309" s="90"/>
      <c r="B309" s="90"/>
      <c r="C309" s="90"/>
      <c r="D309" s="90"/>
      <c r="F309" s="90"/>
      <c r="G309" s="90"/>
      <c r="H309" s="90"/>
      <c r="I309" s="90"/>
      <c r="J309" s="90"/>
    </row>
    <row r="310" spans="1:10" ht="11.25" customHeight="1">
      <c r="A310" s="90"/>
      <c r="B310" s="90"/>
      <c r="C310" s="90"/>
      <c r="D310" s="90"/>
      <c r="F310" s="90"/>
      <c r="G310" s="90"/>
      <c r="H310" s="90"/>
      <c r="I310" s="90"/>
      <c r="J310" s="90"/>
    </row>
    <row r="311" spans="1:10" ht="11.25" customHeight="1">
      <c r="A311" s="90"/>
      <c r="B311" s="90"/>
      <c r="C311" s="90"/>
      <c r="D311" s="90"/>
      <c r="F311" s="90"/>
      <c r="G311" s="90"/>
      <c r="H311" s="90"/>
      <c r="I311" s="90"/>
      <c r="J311" s="90"/>
    </row>
    <row r="312" spans="1:10" ht="11.25" customHeight="1">
      <c r="A312" s="90"/>
      <c r="B312" s="90"/>
      <c r="C312" s="90"/>
      <c r="D312" s="90"/>
      <c r="F312" s="90"/>
      <c r="G312" s="90"/>
      <c r="H312" s="90"/>
      <c r="I312" s="90"/>
      <c r="J312" s="90"/>
    </row>
    <row r="313" spans="1:10" ht="11.25" customHeight="1">
      <c r="A313" s="90"/>
      <c r="B313" s="90"/>
      <c r="C313" s="90"/>
      <c r="D313" s="90"/>
      <c r="F313" s="90"/>
      <c r="G313" s="90"/>
      <c r="H313" s="90"/>
      <c r="I313" s="90"/>
      <c r="J313" s="90"/>
    </row>
    <row r="314" spans="1:10" ht="11.25" customHeight="1">
      <c r="A314" s="90"/>
      <c r="B314" s="90"/>
      <c r="C314" s="90"/>
      <c r="D314" s="90"/>
      <c r="F314" s="90"/>
      <c r="G314" s="90"/>
      <c r="H314" s="90"/>
      <c r="I314" s="90"/>
      <c r="J314" s="90"/>
    </row>
    <row r="315" spans="1:10" ht="11.25" customHeight="1">
      <c r="A315" s="90"/>
      <c r="B315" s="90"/>
      <c r="C315" s="90"/>
      <c r="D315" s="90"/>
      <c r="F315" s="90"/>
      <c r="G315" s="90"/>
      <c r="H315" s="90"/>
      <c r="I315" s="90"/>
      <c r="J315" s="90"/>
    </row>
    <row r="316" spans="1:10" ht="11.25" customHeight="1">
      <c r="A316" s="90"/>
      <c r="B316" s="90"/>
      <c r="C316" s="90"/>
      <c r="D316" s="90"/>
      <c r="F316" s="90"/>
      <c r="G316" s="90"/>
      <c r="H316" s="90"/>
      <c r="I316" s="90"/>
      <c r="J316" s="90"/>
    </row>
    <row r="317" spans="1:10" ht="11.25" customHeight="1">
      <c r="A317" s="90"/>
      <c r="B317" s="90"/>
      <c r="C317" s="90"/>
      <c r="D317" s="90"/>
      <c r="F317" s="90"/>
      <c r="G317" s="90"/>
      <c r="H317" s="90"/>
      <c r="I317" s="90"/>
      <c r="J317" s="90"/>
    </row>
    <row r="318" spans="1:10" ht="11.25" customHeight="1">
      <c r="A318" s="90"/>
      <c r="B318" s="90"/>
      <c r="C318" s="90"/>
      <c r="D318" s="90"/>
      <c r="F318" s="90"/>
      <c r="G318" s="90"/>
      <c r="H318" s="90"/>
      <c r="I318" s="90"/>
      <c r="J318" s="90"/>
    </row>
    <row r="319" spans="1:10" ht="11.25" customHeight="1">
      <c r="A319" s="90"/>
      <c r="B319" s="90"/>
      <c r="C319" s="90"/>
      <c r="D319" s="90"/>
      <c r="F319" s="90"/>
      <c r="G319" s="90"/>
      <c r="H319" s="90"/>
      <c r="I319" s="90"/>
      <c r="J319" s="90"/>
    </row>
    <row r="320" spans="1:10" ht="11.25" customHeight="1">
      <c r="A320" s="90"/>
      <c r="B320" s="90"/>
      <c r="C320" s="90"/>
      <c r="D320" s="90"/>
      <c r="F320" s="90"/>
      <c r="G320" s="90"/>
      <c r="H320" s="90"/>
      <c r="I320" s="90"/>
      <c r="J320" s="90"/>
    </row>
    <row r="321" spans="1:10" ht="11.25" customHeight="1">
      <c r="A321" s="90"/>
      <c r="B321" s="90"/>
      <c r="C321" s="90"/>
      <c r="D321" s="90"/>
      <c r="F321" s="90"/>
      <c r="G321" s="90"/>
      <c r="H321" s="90"/>
      <c r="I321" s="90"/>
      <c r="J321" s="90"/>
    </row>
    <row r="322" spans="1:10" ht="11.25" customHeight="1">
      <c r="A322" s="90"/>
      <c r="B322" s="90"/>
      <c r="C322" s="90"/>
      <c r="D322" s="90"/>
      <c r="F322" s="90"/>
      <c r="G322" s="90"/>
      <c r="H322" s="90"/>
      <c r="I322" s="90"/>
      <c r="J322" s="90"/>
    </row>
    <row r="323" spans="1:10" ht="11.25" customHeight="1">
      <c r="A323" s="90"/>
      <c r="B323" s="90"/>
      <c r="C323" s="90"/>
      <c r="D323" s="90"/>
      <c r="F323" s="90"/>
      <c r="G323" s="90"/>
      <c r="H323" s="90"/>
      <c r="I323" s="90"/>
      <c r="J323" s="90"/>
    </row>
    <row r="324" spans="1:10" ht="11.25" customHeight="1">
      <c r="A324" s="90"/>
      <c r="B324" s="90"/>
      <c r="C324" s="90"/>
      <c r="D324" s="90"/>
      <c r="F324" s="90"/>
      <c r="G324" s="90"/>
      <c r="H324" s="90"/>
      <c r="I324" s="90"/>
      <c r="J324" s="90"/>
    </row>
    <row r="325" spans="1:10" ht="11.25" customHeight="1">
      <c r="A325" s="90"/>
      <c r="B325" s="90"/>
      <c r="C325" s="90"/>
      <c r="D325" s="90"/>
      <c r="F325" s="90"/>
      <c r="G325" s="90"/>
      <c r="H325" s="90"/>
      <c r="I325" s="90"/>
      <c r="J325" s="90"/>
    </row>
    <row r="326" spans="1:10" ht="11.25" customHeight="1">
      <c r="A326" s="90"/>
      <c r="B326" s="90"/>
      <c r="C326" s="90"/>
      <c r="D326" s="90"/>
      <c r="F326" s="90"/>
      <c r="G326" s="90"/>
      <c r="H326" s="90"/>
      <c r="I326" s="90"/>
      <c r="J326" s="90"/>
    </row>
    <row r="327" spans="1:10" ht="11.25" customHeight="1">
      <c r="A327" s="90"/>
      <c r="B327" s="90"/>
      <c r="C327" s="90"/>
      <c r="D327" s="90"/>
      <c r="F327" s="90"/>
      <c r="G327" s="90"/>
      <c r="H327" s="90"/>
      <c r="I327" s="90"/>
      <c r="J327" s="90"/>
    </row>
    <row r="328" spans="1:10" ht="11.25" customHeight="1">
      <c r="A328" s="90"/>
      <c r="B328" s="90"/>
      <c r="C328" s="90"/>
      <c r="D328" s="90"/>
      <c r="F328" s="90"/>
      <c r="G328" s="90"/>
      <c r="H328" s="90"/>
      <c r="I328" s="90"/>
      <c r="J328" s="90"/>
    </row>
    <row r="329" spans="1:10" ht="11.25" customHeight="1">
      <c r="A329" s="90"/>
      <c r="B329" s="90"/>
      <c r="C329" s="90"/>
      <c r="D329" s="90"/>
      <c r="F329" s="90"/>
      <c r="G329" s="90"/>
      <c r="H329" s="90"/>
      <c r="I329" s="90"/>
      <c r="J329" s="90"/>
    </row>
    <row r="330" spans="1:10" ht="11.25" customHeight="1">
      <c r="A330" s="90"/>
      <c r="B330" s="90"/>
      <c r="C330" s="90"/>
      <c r="D330" s="90"/>
      <c r="F330" s="90"/>
      <c r="G330" s="90"/>
      <c r="H330" s="90"/>
      <c r="I330" s="90"/>
      <c r="J330" s="90"/>
    </row>
    <row r="331" spans="1:10" ht="11.25" customHeight="1">
      <c r="A331" s="90"/>
      <c r="B331" s="90"/>
      <c r="C331" s="90"/>
      <c r="D331" s="90"/>
      <c r="F331" s="90"/>
      <c r="G331" s="90"/>
      <c r="H331" s="90"/>
      <c r="I331" s="90"/>
      <c r="J331" s="90"/>
    </row>
    <row r="332" spans="1:10" ht="11.25" customHeight="1">
      <c r="A332" s="90"/>
      <c r="B332" s="90"/>
      <c r="C332" s="90"/>
      <c r="D332" s="90"/>
      <c r="F332" s="90"/>
      <c r="G332" s="90"/>
      <c r="H332" s="90"/>
      <c r="I332" s="90"/>
      <c r="J332" s="90"/>
    </row>
    <row r="333" spans="1:10" ht="11.25" customHeight="1">
      <c r="A333" s="90"/>
      <c r="B333" s="90"/>
      <c r="C333" s="90"/>
      <c r="D333" s="90"/>
      <c r="F333" s="90"/>
      <c r="G333" s="90"/>
      <c r="H333" s="90"/>
      <c r="I333" s="90"/>
      <c r="J333" s="90"/>
    </row>
    <row r="334" spans="1:10" ht="11.25" customHeight="1">
      <c r="A334" s="90"/>
      <c r="B334" s="90"/>
      <c r="C334" s="90"/>
      <c r="D334" s="90"/>
      <c r="F334" s="90"/>
      <c r="G334" s="90"/>
      <c r="H334" s="90"/>
      <c r="I334" s="90"/>
      <c r="J334" s="90"/>
    </row>
    <row r="335" spans="1:10" ht="11.25" customHeight="1">
      <c r="A335" s="90"/>
      <c r="B335" s="90"/>
      <c r="C335" s="90"/>
      <c r="D335" s="90"/>
      <c r="F335" s="90"/>
      <c r="G335" s="90"/>
      <c r="H335" s="90"/>
      <c r="I335" s="90"/>
      <c r="J335" s="90"/>
    </row>
    <row r="336" spans="1:10" ht="11.25" customHeight="1">
      <c r="A336" s="90"/>
      <c r="B336" s="90"/>
      <c r="C336" s="90"/>
      <c r="D336" s="90"/>
      <c r="F336" s="90"/>
      <c r="G336" s="90"/>
      <c r="H336" s="90"/>
      <c r="I336" s="90"/>
      <c r="J336" s="90"/>
    </row>
    <row r="337" spans="1:10" ht="11.25" customHeight="1">
      <c r="A337" s="90"/>
      <c r="B337" s="90"/>
      <c r="C337" s="90"/>
      <c r="D337" s="90"/>
      <c r="F337" s="90"/>
      <c r="G337" s="90"/>
      <c r="H337" s="90"/>
      <c r="I337" s="90"/>
      <c r="J337" s="90"/>
    </row>
    <row r="338" spans="1:10" ht="11.25" customHeight="1">
      <c r="A338" s="90"/>
      <c r="B338" s="90"/>
      <c r="C338" s="90"/>
      <c r="D338" s="90"/>
      <c r="F338" s="90"/>
      <c r="G338" s="90"/>
      <c r="H338" s="90"/>
      <c r="I338" s="90"/>
      <c r="J338" s="90"/>
    </row>
    <row r="339" spans="1:10" ht="11.25" customHeight="1">
      <c r="A339" s="90"/>
      <c r="B339" s="90"/>
      <c r="C339" s="90"/>
      <c r="D339" s="90"/>
      <c r="F339" s="90"/>
      <c r="G339" s="90"/>
      <c r="H339" s="90"/>
      <c r="I339" s="90"/>
      <c r="J339" s="90"/>
    </row>
    <row r="340" spans="1:10" ht="11.25" customHeight="1">
      <c r="A340" s="90"/>
      <c r="B340" s="90"/>
      <c r="C340" s="90"/>
      <c r="D340" s="90"/>
      <c r="F340" s="90"/>
      <c r="G340" s="90"/>
      <c r="H340" s="90"/>
      <c r="I340" s="90"/>
      <c r="J340" s="90"/>
    </row>
    <row r="341" spans="1:10" ht="11.25" customHeight="1">
      <c r="A341" s="90"/>
      <c r="B341" s="90"/>
      <c r="C341" s="90"/>
      <c r="D341" s="90"/>
      <c r="F341" s="90"/>
      <c r="G341" s="90"/>
      <c r="H341" s="90"/>
      <c r="I341" s="90"/>
      <c r="J341" s="90"/>
    </row>
    <row r="342" spans="1:10" ht="11.25" customHeight="1">
      <c r="A342" s="90"/>
      <c r="B342" s="90"/>
      <c r="C342" s="90"/>
      <c r="D342" s="90"/>
      <c r="F342" s="90"/>
      <c r="G342" s="90"/>
      <c r="H342" s="90"/>
      <c r="I342" s="90"/>
      <c r="J342" s="90"/>
    </row>
    <row r="343" spans="1:10" ht="11.25" customHeight="1">
      <c r="A343" s="90"/>
      <c r="B343" s="90"/>
      <c r="C343" s="90"/>
      <c r="D343" s="90"/>
      <c r="F343" s="90"/>
      <c r="G343" s="90"/>
      <c r="H343" s="90"/>
      <c r="I343" s="90"/>
      <c r="J343" s="90"/>
    </row>
    <row r="344" spans="1:10" ht="11.25" customHeight="1">
      <c r="A344" s="90"/>
      <c r="B344" s="90"/>
      <c r="C344" s="90"/>
      <c r="D344" s="90"/>
      <c r="F344" s="90"/>
      <c r="G344" s="90"/>
      <c r="H344" s="90"/>
      <c r="I344" s="90"/>
      <c r="J344" s="90"/>
    </row>
    <row r="345" spans="1:10" ht="11.25" customHeight="1">
      <c r="A345" s="90"/>
      <c r="B345" s="90"/>
      <c r="C345" s="90"/>
      <c r="D345" s="90"/>
      <c r="F345" s="90"/>
      <c r="G345" s="90"/>
      <c r="H345" s="90"/>
      <c r="I345" s="90"/>
      <c r="J345" s="90"/>
    </row>
    <row r="346" spans="1:10" ht="11.25" customHeight="1">
      <c r="A346" s="90"/>
      <c r="B346" s="90"/>
      <c r="C346" s="90"/>
      <c r="D346" s="90"/>
      <c r="F346" s="90"/>
      <c r="G346" s="90"/>
      <c r="H346" s="90"/>
      <c r="I346" s="90"/>
      <c r="J346" s="90"/>
    </row>
    <row r="347" spans="1:10" ht="11.25" customHeight="1">
      <c r="A347" s="90"/>
      <c r="B347" s="90"/>
      <c r="C347" s="90"/>
      <c r="D347" s="90"/>
      <c r="F347" s="90"/>
      <c r="G347" s="90"/>
      <c r="H347" s="90"/>
      <c r="I347" s="90"/>
      <c r="J347" s="90"/>
    </row>
    <row r="348" spans="1:10" ht="11.25" customHeight="1">
      <c r="A348" s="90"/>
      <c r="B348" s="90"/>
      <c r="C348" s="90"/>
      <c r="D348" s="90"/>
      <c r="F348" s="90"/>
      <c r="G348" s="90"/>
      <c r="H348" s="90"/>
      <c r="I348" s="90"/>
      <c r="J348" s="90"/>
    </row>
    <row r="349" spans="1:10" ht="11.25" customHeight="1">
      <c r="A349" s="90"/>
      <c r="B349" s="90"/>
      <c r="C349" s="90"/>
      <c r="D349" s="90"/>
      <c r="F349" s="90"/>
      <c r="G349" s="90"/>
      <c r="H349" s="90"/>
      <c r="I349" s="90"/>
      <c r="J349" s="90"/>
    </row>
    <row r="350" spans="1:10" ht="11.25" customHeight="1">
      <c r="A350" s="90"/>
      <c r="B350" s="90"/>
      <c r="C350" s="90"/>
      <c r="D350" s="90"/>
      <c r="F350" s="90"/>
      <c r="G350" s="90"/>
      <c r="H350" s="90"/>
      <c r="I350" s="90"/>
      <c r="J350" s="90"/>
    </row>
    <row r="351" spans="1:10" ht="11.25" customHeight="1">
      <c r="A351" s="90"/>
      <c r="B351" s="90"/>
      <c r="C351" s="90"/>
      <c r="D351" s="90"/>
      <c r="F351" s="90"/>
      <c r="G351" s="90"/>
      <c r="H351" s="90"/>
      <c r="I351" s="90"/>
      <c r="J351" s="90"/>
    </row>
    <row r="352" spans="1:10" ht="11.25" customHeight="1">
      <c r="A352" s="90"/>
      <c r="B352" s="90"/>
      <c r="C352" s="90"/>
      <c r="D352" s="90"/>
      <c r="F352" s="90"/>
      <c r="G352" s="90"/>
      <c r="H352" s="90"/>
      <c r="I352" s="90"/>
      <c r="J352" s="90"/>
    </row>
    <row r="353" spans="1:10" ht="11.25" customHeight="1">
      <c r="A353" s="90"/>
      <c r="B353" s="90"/>
      <c r="C353" s="90"/>
      <c r="D353" s="90"/>
      <c r="F353" s="90"/>
      <c r="G353" s="90"/>
      <c r="H353" s="90"/>
      <c r="I353" s="90"/>
      <c r="J353" s="90"/>
    </row>
    <row r="354" spans="1:10" ht="11.25" customHeight="1">
      <c r="A354" s="90"/>
      <c r="B354" s="90"/>
      <c r="C354" s="90"/>
      <c r="D354" s="90"/>
      <c r="F354" s="90"/>
      <c r="G354" s="90"/>
      <c r="H354" s="90"/>
      <c r="I354" s="90"/>
      <c r="J354" s="90"/>
    </row>
    <row r="355" spans="1:10" ht="11.25" customHeight="1">
      <c r="A355" s="90"/>
      <c r="B355" s="90"/>
      <c r="C355" s="90"/>
      <c r="D355" s="90"/>
      <c r="F355" s="90"/>
      <c r="G355" s="90"/>
      <c r="H355" s="90"/>
      <c r="I355" s="90"/>
      <c r="J355" s="90"/>
    </row>
    <row r="356" spans="1:10" ht="11.25" customHeight="1">
      <c r="A356" s="90"/>
      <c r="B356" s="90"/>
      <c r="C356" s="90"/>
      <c r="D356" s="90"/>
      <c r="F356" s="90"/>
      <c r="G356" s="90"/>
      <c r="H356" s="90"/>
      <c r="I356" s="90"/>
      <c r="J356" s="90"/>
    </row>
    <row r="357" spans="1:10" ht="11.25" customHeight="1">
      <c r="A357" s="90"/>
      <c r="B357" s="90"/>
      <c r="C357" s="90"/>
      <c r="D357" s="90"/>
      <c r="F357" s="90"/>
      <c r="G357" s="90"/>
      <c r="H357" s="90"/>
      <c r="I357" s="90"/>
      <c r="J357" s="90"/>
    </row>
    <row r="358" spans="1:10" ht="11.25" customHeight="1">
      <c r="A358" s="90"/>
      <c r="B358" s="90"/>
      <c r="C358" s="90"/>
      <c r="D358" s="90"/>
      <c r="F358" s="90"/>
      <c r="G358" s="90"/>
      <c r="H358" s="90"/>
      <c r="I358" s="90"/>
      <c r="J358" s="90"/>
    </row>
    <row r="359" spans="1:10" ht="11.25" customHeight="1">
      <c r="A359" s="90"/>
      <c r="B359" s="90"/>
      <c r="C359" s="90"/>
      <c r="D359" s="90"/>
      <c r="F359" s="90"/>
      <c r="G359" s="90"/>
      <c r="H359" s="90"/>
      <c r="I359" s="90"/>
      <c r="J359" s="90"/>
    </row>
    <row r="360" spans="1:10" ht="11.25" customHeight="1">
      <c r="A360" s="90"/>
      <c r="B360" s="90"/>
      <c r="C360" s="90"/>
      <c r="D360" s="90"/>
      <c r="F360" s="90"/>
      <c r="G360" s="90"/>
      <c r="H360" s="90"/>
      <c r="I360" s="90"/>
      <c r="J360" s="90"/>
    </row>
    <row r="361" spans="1:10" ht="11.25" customHeight="1">
      <c r="A361" s="90"/>
      <c r="B361" s="90"/>
      <c r="C361" s="90"/>
      <c r="D361" s="90"/>
      <c r="F361" s="90"/>
      <c r="G361" s="90"/>
      <c r="H361" s="90"/>
      <c r="I361" s="90"/>
      <c r="J361" s="90"/>
    </row>
    <row r="362" spans="1:10" ht="11.25" customHeight="1">
      <c r="A362" s="90"/>
      <c r="B362" s="90"/>
      <c r="C362" s="90"/>
      <c r="D362" s="90"/>
      <c r="F362" s="90"/>
      <c r="G362" s="90"/>
      <c r="H362" s="90"/>
      <c r="I362" s="90"/>
      <c r="J362" s="90"/>
    </row>
    <row r="363" spans="1:10" ht="11.25" customHeight="1">
      <c r="A363" s="90"/>
      <c r="B363" s="90"/>
      <c r="C363" s="90"/>
      <c r="D363" s="90"/>
      <c r="F363" s="90"/>
      <c r="G363" s="90"/>
      <c r="H363" s="90"/>
      <c r="I363" s="90"/>
      <c r="J363" s="90"/>
    </row>
    <row r="364" spans="1:10" ht="11.25" customHeight="1">
      <c r="A364" s="90"/>
      <c r="B364" s="90"/>
      <c r="C364" s="90"/>
      <c r="D364" s="90"/>
      <c r="F364" s="90"/>
      <c r="G364" s="90"/>
      <c r="H364" s="90"/>
      <c r="I364" s="90"/>
      <c r="J364" s="90"/>
    </row>
    <row r="365" spans="1:10" ht="11.25" customHeight="1">
      <c r="A365" s="90"/>
      <c r="B365" s="90"/>
      <c r="C365" s="90"/>
      <c r="D365" s="90"/>
      <c r="F365" s="90"/>
      <c r="G365" s="90"/>
      <c r="H365" s="90"/>
      <c r="I365" s="90"/>
      <c r="J365" s="90"/>
    </row>
    <row r="366" spans="1:10" ht="11.25" customHeight="1">
      <c r="A366" s="90"/>
      <c r="B366" s="90"/>
      <c r="C366" s="90"/>
      <c r="D366" s="90"/>
      <c r="F366" s="90"/>
      <c r="G366" s="90"/>
      <c r="H366" s="90"/>
      <c r="I366" s="90"/>
      <c r="J366" s="90"/>
    </row>
    <row r="367" spans="1:10" ht="11.25" customHeight="1">
      <c r="A367" s="90"/>
      <c r="B367" s="90"/>
      <c r="C367" s="90"/>
      <c r="D367" s="90"/>
      <c r="F367" s="90"/>
      <c r="G367" s="90"/>
      <c r="H367" s="90"/>
      <c r="I367" s="90"/>
      <c r="J367" s="90"/>
    </row>
    <row r="368" spans="1:10" ht="11.25" customHeight="1">
      <c r="A368" s="90"/>
      <c r="B368" s="90"/>
      <c r="C368" s="90"/>
      <c r="D368" s="90"/>
      <c r="F368" s="90"/>
      <c r="G368" s="90"/>
      <c r="H368" s="90"/>
      <c r="I368" s="90"/>
      <c r="J368" s="90"/>
    </row>
    <row r="369" spans="1:10" ht="11.25" customHeight="1">
      <c r="A369" s="90"/>
      <c r="B369" s="90"/>
      <c r="C369" s="90"/>
      <c r="D369" s="90"/>
      <c r="F369" s="90"/>
      <c r="G369" s="90"/>
      <c r="H369" s="90"/>
      <c r="I369" s="90"/>
      <c r="J369" s="90"/>
    </row>
    <row r="370" spans="1:10" ht="11.25" customHeight="1">
      <c r="A370" s="90"/>
      <c r="B370" s="90"/>
      <c r="C370" s="90"/>
      <c r="D370" s="90"/>
      <c r="F370" s="90"/>
      <c r="G370" s="90"/>
      <c r="H370" s="90"/>
      <c r="I370" s="90"/>
      <c r="J370" s="90"/>
    </row>
    <row r="371" spans="1:10" ht="11.25" customHeight="1">
      <c r="A371" s="90"/>
      <c r="B371" s="90"/>
      <c r="C371" s="90"/>
      <c r="D371" s="90"/>
      <c r="F371" s="90"/>
      <c r="G371" s="90"/>
      <c r="H371" s="90"/>
      <c r="I371" s="90"/>
      <c r="J371" s="90"/>
    </row>
    <row r="372" spans="1:10" ht="11.25" customHeight="1">
      <c r="A372" s="90"/>
      <c r="B372" s="90"/>
      <c r="C372" s="90"/>
      <c r="D372" s="90"/>
      <c r="F372" s="90"/>
      <c r="G372" s="90"/>
      <c r="H372" s="90"/>
      <c r="I372" s="90"/>
      <c r="J372" s="90"/>
    </row>
    <row r="373" spans="1:10" ht="11.25" customHeight="1">
      <c r="A373" s="90"/>
      <c r="B373" s="90"/>
      <c r="C373" s="90"/>
      <c r="D373" s="90"/>
      <c r="F373" s="90"/>
      <c r="G373" s="90"/>
      <c r="H373" s="90"/>
      <c r="I373" s="90"/>
      <c r="J373" s="90"/>
    </row>
    <row r="374" spans="1:10" ht="11.25" customHeight="1">
      <c r="A374" s="90"/>
      <c r="B374" s="90"/>
      <c r="C374" s="90"/>
      <c r="D374" s="90"/>
      <c r="F374" s="90"/>
      <c r="G374" s="90"/>
      <c r="H374" s="90"/>
      <c r="I374" s="90"/>
      <c r="J374" s="90"/>
    </row>
    <row r="375" spans="1:10" ht="11.25" customHeight="1">
      <c r="A375" s="90"/>
      <c r="B375" s="90"/>
      <c r="C375" s="90"/>
      <c r="D375" s="90"/>
      <c r="F375" s="90"/>
      <c r="G375" s="90"/>
      <c r="H375" s="90"/>
      <c r="I375" s="90"/>
      <c r="J375" s="90"/>
    </row>
    <row r="376" spans="1:10" ht="11.25" customHeight="1">
      <c r="A376" s="90"/>
      <c r="B376" s="90"/>
      <c r="C376" s="90"/>
      <c r="D376" s="90"/>
      <c r="F376" s="90"/>
      <c r="G376" s="90"/>
      <c r="H376" s="90"/>
      <c r="I376" s="90"/>
      <c r="J376" s="90"/>
    </row>
    <row r="377" spans="1:10" ht="11.25" customHeight="1">
      <c r="A377" s="90"/>
      <c r="B377" s="90"/>
      <c r="C377" s="90"/>
      <c r="D377" s="90"/>
      <c r="F377" s="90"/>
      <c r="G377" s="90"/>
      <c r="H377" s="90"/>
      <c r="I377" s="90"/>
      <c r="J377" s="90"/>
    </row>
    <row r="378" spans="1:10" ht="11.25" customHeight="1">
      <c r="A378" s="90"/>
      <c r="B378" s="90"/>
      <c r="C378" s="90"/>
      <c r="D378" s="90"/>
      <c r="F378" s="90"/>
      <c r="G378" s="90"/>
      <c r="H378" s="90"/>
      <c r="I378" s="90"/>
      <c r="J378" s="90"/>
    </row>
    <row r="379" spans="1:10" ht="11.25" customHeight="1">
      <c r="A379" s="90"/>
      <c r="B379" s="90"/>
      <c r="C379" s="90"/>
      <c r="D379" s="90"/>
      <c r="F379" s="90"/>
      <c r="G379" s="90"/>
      <c r="H379" s="90"/>
      <c r="I379" s="90"/>
      <c r="J379" s="90"/>
    </row>
    <row r="380" spans="1:10" ht="11.25" customHeight="1">
      <c r="A380" s="90"/>
      <c r="B380" s="90"/>
      <c r="C380" s="90"/>
      <c r="D380" s="90"/>
      <c r="F380" s="90"/>
      <c r="G380" s="90"/>
      <c r="H380" s="90"/>
      <c r="I380" s="90"/>
      <c r="J380" s="90"/>
    </row>
    <row r="381" spans="1:10" ht="11.25" customHeight="1">
      <c r="A381" s="90"/>
      <c r="B381" s="90"/>
      <c r="C381" s="90"/>
      <c r="D381" s="90"/>
      <c r="F381" s="90"/>
      <c r="G381" s="90"/>
      <c r="H381" s="90"/>
      <c r="I381" s="90"/>
      <c r="J381" s="90"/>
    </row>
    <row r="382" spans="1:10" ht="11.25" customHeight="1">
      <c r="A382" s="90"/>
      <c r="B382" s="90"/>
      <c r="C382" s="90"/>
      <c r="D382" s="90"/>
      <c r="F382" s="90"/>
      <c r="G382" s="90"/>
      <c r="H382" s="90"/>
      <c r="I382" s="90"/>
      <c r="J382" s="90"/>
    </row>
    <row r="383" spans="1:10" ht="11.25" customHeight="1">
      <c r="A383" s="90"/>
      <c r="B383" s="90"/>
      <c r="C383" s="90"/>
      <c r="D383" s="90"/>
      <c r="F383" s="90"/>
      <c r="G383" s="90"/>
      <c r="H383" s="90"/>
      <c r="I383" s="90"/>
      <c r="J383" s="90"/>
    </row>
    <row r="384" spans="1:10" ht="11.25" customHeight="1">
      <c r="A384" s="90"/>
      <c r="B384" s="90"/>
      <c r="C384" s="90"/>
      <c r="D384" s="90"/>
      <c r="F384" s="90"/>
      <c r="G384" s="90"/>
      <c r="H384" s="90"/>
      <c r="I384" s="90"/>
      <c r="J384" s="90"/>
    </row>
    <row r="385" spans="1:10" ht="11.25" customHeight="1">
      <c r="A385" s="90"/>
      <c r="B385" s="90"/>
      <c r="C385" s="90"/>
      <c r="D385" s="90"/>
      <c r="F385" s="90"/>
      <c r="G385" s="90"/>
      <c r="H385" s="90"/>
      <c r="I385" s="90"/>
      <c r="J385" s="90"/>
    </row>
    <row r="386" spans="1:10" ht="11.25" customHeight="1">
      <c r="A386" s="90"/>
      <c r="B386" s="90"/>
      <c r="C386" s="90"/>
      <c r="D386" s="90"/>
      <c r="F386" s="90"/>
      <c r="G386" s="90"/>
      <c r="H386" s="90"/>
      <c r="I386" s="90"/>
      <c r="J386" s="90"/>
    </row>
    <row r="387" spans="1:10" ht="11.25" customHeight="1">
      <c r="A387" s="90"/>
      <c r="B387" s="90"/>
      <c r="C387" s="90"/>
      <c r="D387" s="90"/>
      <c r="F387" s="90"/>
      <c r="G387" s="90"/>
      <c r="H387" s="90"/>
      <c r="I387" s="90"/>
      <c r="J387" s="90"/>
    </row>
    <row r="388" spans="1:10" ht="11.25" customHeight="1">
      <c r="A388" s="90"/>
      <c r="B388" s="90"/>
      <c r="C388" s="90"/>
      <c r="D388" s="90"/>
      <c r="F388" s="90"/>
      <c r="G388" s="90"/>
      <c r="H388" s="90"/>
      <c r="I388" s="90"/>
      <c r="J388" s="90"/>
    </row>
    <row r="389" spans="1:10" ht="11.25" customHeight="1">
      <c r="A389" s="90"/>
      <c r="B389" s="90"/>
      <c r="C389" s="90"/>
      <c r="D389" s="90"/>
      <c r="F389" s="90"/>
      <c r="G389" s="90"/>
      <c r="H389" s="90"/>
      <c r="I389" s="90"/>
      <c r="J389" s="90"/>
    </row>
    <row r="390" spans="1:10" ht="11.25" customHeight="1">
      <c r="A390" s="90"/>
      <c r="B390" s="90"/>
      <c r="C390" s="90"/>
      <c r="D390" s="90"/>
      <c r="F390" s="90"/>
      <c r="G390" s="90"/>
      <c r="H390" s="90"/>
      <c r="I390" s="90"/>
      <c r="J390" s="90"/>
    </row>
    <row r="391" spans="1:10" ht="11.25" customHeight="1">
      <c r="A391" s="90"/>
      <c r="B391" s="90"/>
      <c r="C391" s="90"/>
      <c r="D391" s="90"/>
      <c r="F391" s="90"/>
      <c r="G391" s="90"/>
      <c r="H391" s="90"/>
      <c r="I391" s="90"/>
      <c r="J391" s="90"/>
    </row>
    <row r="392" spans="1:10" ht="11.25" customHeight="1">
      <c r="A392" s="90"/>
      <c r="B392" s="90"/>
      <c r="C392" s="90"/>
      <c r="D392" s="90"/>
      <c r="F392" s="90"/>
      <c r="G392" s="90"/>
      <c r="H392" s="90"/>
      <c r="I392" s="90"/>
      <c r="J392" s="90"/>
    </row>
    <row r="393" spans="1:10" ht="11.25" customHeight="1">
      <c r="A393" s="90"/>
      <c r="B393" s="90"/>
      <c r="C393" s="90"/>
      <c r="D393" s="90"/>
      <c r="F393" s="90"/>
      <c r="G393" s="90"/>
      <c r="H393" s="90"/>
      <c r="I393" s="90"/>
      <c r="J393" s="90"/>
    </row>
    <row r="394" spans="1:10" ht="11.25" customHeight="1">
      <c r="A394" s="90"/>
      <c r="B394" s="90"/>
      <c r="C394" s="90"/>
      <c r="D394" s="90"/>
      <c r="F394" s="90"/>
      <c r="G394" s="90"/>
      <c r="H394" s="90"/>
      <c r="I394" s="90"/>
      <c r="J394" s="90"/>
    </row>
    <row r="395" spans="1:10" ht="11.25" customHeight="1">
      <c r="A395" s="90"/>
      <c r="B395" s="90"/>
      <c r="C395" s="90"/>
      <c r="D395" s="90"/>
      <c r="F395" s="90"/>
      <c r="G395" s="90"/>
      <c r="H395" s="90"/>
      <c r="I395" s="90"/>
      <c r="J395" s="90"/>
    </row>
    <row r="396" spans="1:10" ht="11.25" customHeight="1">
      <c r="A396" s="90"/>
      <c r="B396" s="90"/>
      <c r="C396" s="90"/>
      <c r="D396" s="90"/>
      <c r="F396" s="90"/>
      <c r="G396" s="90"/>
      <c r="H396" s="90"/>
      <c r="I396" s="90"/>
      <c r="J396" s="90"/>
    </row>
    <row r="397" spans="1:10" ht="11.25" customHeight="1">
      <c r="A397" s="90"/>
      <c r="B397" s="90"/>
      <c r="C397" s="90"/>
      <c r="D397" s="90"/>
      <c r="F397" s="90"/>
      <c r="G397" s="90"/>
      <c r="H397" s="90"/>
      <c r="I397" s="90"/>
      <c r="J397" s="90"/>
    </row>
    <row r="398" spans="1:10" ht="11.25" customHeight="1">
      <c r="A398" s="90"/>
      <c r="B398" s="90"/>
      <c r="C398" s="90"/>
      <c r="D398" s="90"/>
      <c r="F398" s="90"/>
      <c r="G398" s="90"/>
      <c r="H398" s="90"/>
      <c r="I398" s="90"/>
      <c r="J398" s="90"/>
    </row>
    <row r="399" spans="1:10" ht="11.25" customHeight="1">
      <c r="A399" s="90"/>
      <c r="B399" s="90"/>
      <c r="C399" s="90"/>
      <c r="D399" s="90"/>
      <c r="F399" s="90"/>
      <c r="G399" s="90"/>
      <c r="H399" s="90"/>
      <c r="I399" s="90"/>
      <c r="J399" s="90"/>
    </row>
    <row r="400" spans="1:10" ht="11.25" customHeight="1">
      <c r="A400" s="90"/>
      <c r="B400" s="90"/>
      <c r="C400" s="90"/>
      <c r="D400" s="90"/>
      <c r="F400" s="90"/>
      <c r="G400" s="90"/>
      <c r="H400" s="90"/>
      <c r="I400" s="90"/>
      <c r="J400" s="90"/>
    </row>
    <row r="401" spans="1:10" ht="11.25" customHeight="1">
      <c r="A401" s="90"/>
      <c r="B401" s="90"/>
      <c r="C401" s="90"/>
      <c r="D401" s="90"/>
      <c r="F401" s="90"/>
      <c r="G401" s="90"/>
      <c r="H401" s="90"/>
      <c r="I401" s="90"/>
      <c r="J401" s="90"/>
    </row>
    <row r="402" spans="1:10" ht="11.25" customHeight="1">
      <c r="A402" s="90"/>
      <c r="B402" s="90"/>
      <c r="C402" s="90"/>
      <c r="D402" s="90"/>
      <c r="F402" s="90"/>
      <c r="G402" s="90"/>
      <c r="H402" s="90"/>
      <c r="I402" s="90"/>
      <c r="J402" s="90"/>
    </row>
    <row r="403" spans="1:10" ht="11.25" customHeight="1">
      <c r="A403" s="90"/>
      <c r="B403" s="90"/>
      <c r="C403" s="90"/>
      <c r="D403" s="90"/>
      <c r="F403" s="90"/>
      <c r="G403" s="90"/>
      <c r="H403" s="90"/>
      <c r="I403" s="90"/>
      <c r="J403" s="90"/>
    </row>
    <row r="404" spans="1:10" ht="11.25" customHeight="1">
      <c r="A404" s="90"/>
      <c r="B404" s="90"/>
      <c r="C404" s="90"/>
      <c r="D404" s="90"/>
      <c r="F404" s="90"/>
      <c r="G404" s="90"/>
      <c r="H404" s="90"/>
      <c r="I404" s="90"/>
      <c r="J404" s="90"/>
    </row>
    <row r="405" spans="1:10" ht="11.25" customHeight="1">
      <c r="A405" s="90"/>
      <c r="B405" s="90"/>
      <c r="C405" s="90"/>
      <c r="D405" s="90"/>
      <c r="F405" s="90"/>
      <c r="G405" s="90"/>
      <c r="H405" s="90"/>
      <c r="I405" s="90"/>
      <c r="J405" s="90"/>
    </row>
    <row r="406" spans="1:10" ht="11.25" customHeight="1">
      <c r="A406" s="90"/>
      <c r="B406" s="90"/>
      <c r="C406" s="90"/>
      <c r="D406" s="90"/>
      <c r="F406" s="90"/>
      <c r="G406" s="90"/>
      <c r="H406" s="90"/>
      <c r="I406" s="90"/>
      <c r="J406" s="90"/>
    </row>
    <row r="407" spans="1:10" ht="11.25" customHeight="1">
      <c r="A407" s="90"/>
      <c r="B407" s="90"/>
      <c r="C407" s="90"/>
      <c r="D407" s="90"/>
      <c r="F407" s="90"/>
      <c r="G407" s="90"/>
      <c r="H407" s="90"/>
      <c r="I407" s="90"/>
      <c r="J407" s="90"/>
    </row>
    <row r="408" spans="1:10" ht="11.25" customHeight="1">
      <c r="A408" s="90"/>
      <c r="B408" s="90"/>
      <c r="C408" s="90"/>
      <c r="D408" s="90"/>
      <c r="F408" s="90"/>
      <c r="G408" s="90"/>
      <c r="H408" s="90"/>
      <c r="I408" s="90"/>
      <c r="J408" s="90"/>
    </row>
    <row r="409" spans="1:10" ht="11.25" customHeight="1">
      <c r="A409" s="90"/>
      <c r="B409" s="90"/>
      <c r="C409" s="90"/>
      <c r="D409" s="90"/>
      <c r="F409" s="90"/>
      <c r="G409" s="90"/>
      <c r="H409" s="90"/>
      <c r="I409" s="90"/>
      <c r="J409" s="90"/>
    </row>
    <row r="410" spans="1:10" ht="11.25" customHeight="1">
      <c r="A410" s="90"/>
      <c r="B410" s="90"/>
      <c r="C410" s="90"/>
      <c r="D410" s="90"/>
      <c r="F410" s="90"/>
      <c r="G410" s="90"/>
      <c r="H410" s="90"/>
      <c r="I410" s="90"/>
      <c r="J410" s="90"/>
    </row>
    <row r="411" spans="1:10" ht="11.25" customHeight="1">
      <c r="A411" s="90"/>
      <c r="B411" s="90"/>
      <c r="C411" s="90"/>
      <c r="D411" s="90"/>
      <c r="F411" s="90"/>
      <c r="G411" s="90"/>
      <c r="H411" s="90"/>
      <c r="I411" s="90"/>
      <c r="J411" s="90"/>
    </row>
    <row r="412" spans="1:10" ht="11.25" customHeight="1">
      <c r="A412" s="90"/>
      <c r="B412" s="90"/>
      <c r="C412" s="90"/>
      <c r="D412" s="90"/>
      <c r="F412" s="90"/>
      <c r="G412" s="90"/>
      <c r="H412" s="90"/>
      <c r="I412" s="90"/>
      <c r="J412" s="90"/>
    </row>
    <row r="413" spans="1:10" ht="11.25" customHeight="1">
      <c r="A413" s="90"/>
      <c r="B413" s="90"/>
      <c r="C413" s="90"/>
      <c r="D413" s="90"/>
      <c r="F413" s="90"/>
      <c r="G413" s="90"/>
      <c r="H413" s="90"/>
      <c r="I413" s="90"/>
      <c r="J413" s="90"/>
    </row>
    <row r="414" spans="1:10" ht="11.25" customHeight="1">
      <c r="A414" s="90"/>
      <c r="B414" s="90"/>
      <c r="C414" s="90"/>
      <c r="D414" s="90"/>
      <c r="F414" s="90"/>
      <c r="G414" s="90"/>
      <c r="H414" s="90"/>
      <c r="I414" s="90"/>
      <c r="J414" s="90"/>
    </row>
    <row r="415" spans="1:10" ht="11.25" customHeight="1">
      <c r="A415" s="90"/>
      <c r="B415" s="90"/>
      <c r="C415" s="90"/>
      <c r="D415" s="90"/>
      <c r="F415" s="90"/>
      <c r="G415" s="90"/>
      <c r="H415" s="90"/>
      <c r="I415" s="90"/>
      <c r="J415" s="90"/>
    </row>
    <row r="416" spans="1:10" ht="11.25" customHeight="1">
      <c r="A416" s="90"/>
      <c r="B416" s="90"/>
      <c r="C416" s="90"/>
      <c r="D416" s="90"/>
      <c r="F416" s="90"/>
      <c r="G416" s="90"/>
      <c r="H416" s="90"/>
      <c r="I416" s="90"/>
      <c r="J416" s="90"/>
    </row>
    <row r="417" spans="1:10" ht="11.25" customHeight="1">
      <c r="A417" s="90"/>
      <c r="B417" s="90"/>
      <c r="C417" s="90"/>
      <c r="D417" s="90"/>
      <c r="F417" s="90"/>
      <c r="G417" s="90"/>
      <c r="H417" s="90"/>
      <c r="I417" s="90"/>
      <c r="J417" s="90"/>
    </row>
    <row r="418" spans="1:10" ht="11.25" customHeight="1">
      <c r="A418" s="90"/>
      <c r="B418" s="90"/>
      <c r="C418" s="90"/>
      <c r="D418" s="90"/>
      <c r="F418" s="90"/>
      <c r="G418" s="90"/>
      <c r="H418" s="90"/>
      <c r="I418" s="90"/>
      <c r="J418" s="90"/>
    </row>
    <row r="419" spans="1:10" ht="11.25" customHeight="1">
      <c r="A419" s="90"/>
      <c r="B419" s="90"/>
      <c r="C419" s="90"/>
      <c r="D419" s="90"/>
      <c r="F419" s="90"/>
      <c r="G419" s="90"/>
      <c r="H419" s="90"/>
      <c r="I419" s="90"/>
      <c r="J419" s="90"/>
    </row>
    <row r="420" spans="1:10" ht="11.25" customHeight="1">
      <c r="A420" s="90"/>
      <c r="B420" s="90"/>
      <c r="C420" s="90"/>
      <c r="D420" s="90"/>
      <c r="F420" s="90"/>
      <c r="G420" s="90"/>
      <c r="H420" s="90"/>
      <c r="I420" s="90"/>
      <c r="J420" s="90"/>
    </row>
    <row r="421" spans="1:10" ht="11.25" customHeight="1">
      <c r="A421" s="90"/>
      <c r="B421" s="90"/>
      <c r="C421" s="90"/>
      <c r="D421" s="90"/>
      <c r="F421" s="90"/>
      <c r="G421" s="90"/>
      <c r="H421" s="90"/>
      <c r="I421" s="90"/>
      <c r="J421" s="90"/>
    </row>
    <row r="422" spans="1:10" ht="11.25" customHeight="1">
      <c r="A422" s="90"/>
      <c r="B422" s="90"/>
      <c r="C422" s="90"/>
      <c r="D422" s="90"/>
      <c r="F422" s="90"/>
      <c r="G422" s="90"/>
      <c r="H422" s="90"/>
      <c r="I422" s="90"/>
      <c r="J422" s="90"/>
    </row>
    <row r="423" spans="1:10" ht="11.25" customHeight="1">
      <c r="A423" s="90"/>
      <c r="B423" s="90"/>
      <c r="C423" s="90"/>
      <c r="D423" s="90"/>
      <c r="F423" s="90"/>
      <c r="G423" s="90"/>
      <c r="H423" s="90"/>
      <c r="I423" s="90"/>
      <c r="J423" s="90"/>
    </row>
    <row r="424" spans="1:10" ht="11.25" customHeight="1">
      <c r="A424" s="90"/>
      <c r="B424" s="90"/>
      <c r="C424" s="90"/>
      <c r="D424" s="90"/>
      <c r="F424" s="90"/>
      <c r="G424" s="90"/>
      <c r="H424" s="90"/>
      <c r="I424" s="90"/>
      <c r="J424" s="90"/>
    </row>
    <row r="425" spans="1:10" ht="11.25" customHeight="1">
      <c r="A425" s="90"/>
      <c r="B425" s="90"/>
      <c r="C425" s="90"/>
      <c r="D425" s="90"/>
      <c r="F425" s="90"/>
      <c r="G425" s="90"/>
      <c r="H425" s="90"/>
      <c r="I425" s="90"/>
      <c r="J425" s="90"/>
    </row>
    <row r="426" spans="1:10" ht="11.25" customHeight="1">
      <c r="A426" s="90"/>
      <c r="B426" s="90"/>
      <c r="C426" s="90"/>
      <c r="D426" s="90"/>
      <c r="F426" s="90"/>
      <c r="G426" s="90"/>
      <c r="H426" s="90"/>
      <c r="I426" s="90"/>
      <c r="J426" s="90"/>
    </row>
    <row r="427" spans="1:10" ht="11.25" customHeight="1">
      <c r="A427" s="90"/>
      <c r="B427" s="90"/>
      <c r="C427" s="90"/>
      <c r="D427" s="90"/>
      <c r="F427" s="90"/>
      <c r="G427" s="90"/>
      <c r="H427" s="90"/>
      <c r="I427" s="90"/>
      <c r="J427" s="90"/>
    </row>
    <row r="428" spans="1:10" ht="11.25" customHeight="1">
      <c r="A428" s="90"/>
      <c r="B428" s="90"/>
      <c r="C428" s="90"/>
      <c r="D428" s="90"/>
      <c r="F428" s="90"/>
      <c r="G428" s="90"/>
      <c r="H428" s="90"/>
      <c r="I428" s="90"/>
      <c r="J428" s="90"/>
    </row>
    <row r="429" spans="1:10" ht="11.25" customHeight="1">
      <c r="A429" s="90"/>
      <c r="B429" s="90"/>
      <c r="C429" s="90"/>
      <c r="D429" s="90"/>
      <c r="F429" s="90"/>
      <c r="G429" s="90"/>
      <c r="H429" s="90"/>
      <c r="I429" s="90"/>
      <c r="J429" s="90"/>
    </row>
    <row r="430" spans="1:10" ht="11.25" customHeight="1">
      <c r="A430" s="90"/>
      <c r="B430" s="90"/>
      <c r="C430" s="90"/>
      <c r="D430" s="90"/>
      <c r="F430" s="90"/>
      <c r="G430" s="90"/>
      <c r="H430" s="90"/>
      <c r="I430" s="90"/>
      <c r="J430" s="90"/>
    </row>
    <row r="431" spans="1:10" ht="11.25" customHeight="1">
      <c r="A431" s="90"/>
      <c r="B431" s="90"/>
      <c r="C431" s="90"/>
      <c r="D431" s="90"/>
      <c r="F431" s="90"/>
      <c r="G431" s="90"/>
      <c r="H431" s="90"/>
      <c r="I431" s="90"/>
      <c r="J431" s="90"/>
    </row>
    <row r="432" spans="1:10" ht="11.25" customHeight="1">
      <c r="A432" s="90"/>
      <c r="B432" s="90"/>
      <c r="C432" s="90"/>
      <c r="D432" s="90"/>
      <c r="F432" s="90"/>
      <c r="G432" s="90"/>
      <c r="H432" s="90"/>
      <c r="I432" s="90"/>
      <c r="J432" s="90"/>
    </row>
    <row r="433" spans="1:10" ht="11.25" customHeight="1">
      <c r="A433" s="90"/>
      <c r="B433" s="90"/>
      <c r="C433" s="90"/>
      <c r="D433" s="90"/>
      <c r="F433" s="90"/>
      <c r="G433" s="90"/>
      <c r="H433" s="90"/>
      <c r="I433" s="90"/>
      <c r="J433" s="90"/>
    </row>
    <row r="434" spans="1:10" ht="11.25" customHeight="1">
      <c r="A434" s="90"/>
      <c r="B434" s="90"/>
      <c r="C434" s="90"/>
      <c r="D434" s="90"/>
      <c r="F434" s="90"/>
      <c r="G434" s="90"/>
      <c r="H434" s="90"/>
      <c r="I434" s="90"/>
      <c r="J434" s="90"/>
    </row>
    <row r="435" spans="1:10" ht="11.25" customHeight="1">
      <c r="A435" s="90"/>
      <c r="B435" s="90"/>
      <c r="C435" s="90"/>
      <c r="D435" s="90"/>
      <c r="F435" s="90"/>
      <c r="G435" s="90"/>
      <c r="H435" s="90"/>
      <c r="I435" s="90"/>
      <c r="J435" s="90"/>
    </row>
    <row r="436" spans="1:10" ht="11.25" customHeight="1">
      <c r="A436" s="90"/>
      <c r="B436" s="90"/>
      <c r="C436" s="90"/>
      <c r="D436" s="90"/>
      <c r="F436" s="90"/>
      <c r="G436" s="90"/>
      <c r="H436" s="90"/>
      <c r="I436" s="90"/>
      <c r="J436" s="90"/>
    </row>
    <row r="437" spans="1:10" ht="11.25" customHeight="1">
      <c r="A437" s="90"/>
      <c r="B437" s="90"/>
      <c r="C437" s="90"/>
      <c r="D437" s="90"/>
      <c r="F437" s="90"/>
      <c r="G437" s="90"/>
      <c r="H437" s="90"/>
      <c r="I437" s="90"/>
      <c r="J437" s="90"/>
    </row>
    <row r="438" spans="1:10" ht="11.25" customHeight="1">
      <c r="A438" s="90"/>
      <c r="B438" s="90"/>
      <c r="C438" s="90"/>
      <c r="D438" s="90"/>
      <c r="F438" s="90"/>
      <c r="G438" s="90"/>
      <c r="H438" s="90"/>
      <c r="I438" s="90"/>
      <c r="J438" s="90"/>
    </row>
    <row r="439" spans="1:10" ht="11.25" customHeight="1">
      <c r="A439" s="90"/>
      <c r="B439" s="90"/>
      <c r="C439" s="90"/>
      <c r="D439" s="90"/>
      <c r="F439" s="90"/>
      <c r="G439" s="90"/>
      <c r="H439" s="90"/>
      <c r="I439" s="90"/>
      <c r="J439" s="90"/>
    </row>
    <row r="440" spans="1:10" ht="11.25" customHeight="1">
      <c r="A440" s="90"/>
      <c r="B440" s="90"/>
      <c r="C440" s="90"/>
      <c r="D440" s="90"/>
      <c r="F440" s="90"/>
      <c r="G440" s="90"/>
      <c r="H440" s="90"/>
      <c r="I440" s="90"/>
      <c r="J440" s="90"/>
    </row>
    <row r="441" spans="1:10" ht="11.25" customHeight="1">
      <c r="A441" s="90"/>
      <c r="B441" s="90"/>
      <c r="C441" s="90"/>
      <c r="D441" s="90"/>
      <c r="F441" s="90"/>
      <c r="G441" s="90"/>
      <c r="H441" s="90"/>
      <c r="I441" s="90"/>
      <c r="J441" s="90"/>
    </row>
    <row r="442" spans="1:10" ht="11.25" customHeight="1">
      <c r="A442" s="90"/>
      <c r="B442" s="90"/>
      <c r="C442" s="90"/>
      <c r="D442" s="90"/>
      <c r="F442" s="90"/>
      <c r="G442" s="90"/>
      <c r="H442" s="90"/>
      <c r="I442" s="90"/>
      <c r="J442" s="90"/>
    </row>
    <row r="443" spans="1:10" ht="11.25" customHeight="1">
      <c r="A443" s="90"/>
      <c r="B443" s="90"/>
      <c r="C443" s="90"/>
      <c r="D443" s="90"/>
      <c r="F443" s="90"/>
      <c r="G443" s="90"/>
      <c r="H443" s="90"/>
      <c r="I443" s="90"/>
      <c r="J443" s="90"/>
    </row>
    <row r="444" spans="1:10" ht="11.25" customHeight="1">
      <c r="A444" s="90"/>
      <c r="B444" s="90"/>
      <c r="C444" s="90"/>
      <c r="D444" s="90"/>
      <c r="F444" s="90"/>
      <c r="G444" s="90"/>
      <c r="H444" s="90"/>
      <c r="I444" s="90"/>
      <c r="J444" s="90"/>
    </row>
    <row r="445" spans="1:10" ht="11.25" customHeight="1">
      <c r="A445" s="90"/>
      <c r="B445" s="90"/>
      <c r="C445" s="90"/>
      <c r="D445" s="90"/>
      <c r="F445" s="90"/>
      <c r="G445" s="90"/>
      <c r="H445" s="90"/>
      <c r="I445" s="90"/>
      <c r="J445" s="90"/>
    </row>
    <row r="446" spans="1:10" ht="11.25" customHeight="1">
      <c r="A446" s="90"/>
      <c r="B446" s="90"/>
      <c r="C446" s="90"/>
      <c r="D446" s="90"/>
      <c r="F446" s="90"/>
      <c r="G446" s="90"/>
      <c r="H446" s="90"/>
      <c r="I446" s="90"/>
      <c r="J446" s="90"/>
    </row>
    <row r="447" spans="1:10" ht="11.25" customHeight="1">
      <c r="A447" s="90"/>
      <c r="B447" s="90"/>
      <c r="C447" s="90"/>
      <c r="D447" s="90"/>
      <c r="F447" s="90"/>
      <c r="G447" s="90"/>
      <c r="H447" s="90"/>
      <c r="I447" s="90"/>
      <c r="J447" s="90"/>
    </row>
    <row r="448" spans="1:10" ht="11.25" customHeight="1">
      <c r="A448" s="90"/>
      <c r="B448" s="90"/>
      <c r="C448" s="90"/>
      <c r="D448" s="90"/>
      <c r="F448" s="90"/>
      <c r="G448" s="90"/>
      <c r="H448" s="90"/>
      <c r="I448" s="90"/>
      <c r="J448" s="90"/>
    </row>
    <row r="449" spans="1:10" ht="11.25" customHeight="1">
      <c r="A449" s="90"/>
      <c r="B449" s="90"/>
      <c r="C449" s="90"/>
      <c r="D449" s="90"/>
      <c r="F449" s="90"/>
      <c r="G449" s="90"/>
      <c r="H449" s="90"/>
      <c r="I449" s="90"/>
      <c r="J449" s="90"/>
    </row>
    <row r="450" spans="1:10" ht="11.25" customHeight="1">
      <c r="A450" s="90"/>
      <c r="B450" s="90"/>
      <c r="C450" s="90"/>
      <c r="D450" s="90"/>
      <c r="F450" s="90"/>
      <c r="G450" s="90"/>
      <c r="H450" s="90"/>
      <c r="I450" s="90"/>
      <c r="J450" s="90"/>
    </row>
    <row r="451" spans="1:10" ht="11.25" customHeight="1">
      <c r="A451" s="90"/>
      <c r="B451" s="90"/>
      <c r="C451" s="90"/>
      <c r="D451" s="90"/>
      <c r="F451" s="90"/>
      <c r="G451" s="90"/>
      <c r="H451" s="90"/>
      <c r="I451" s="90"/>
      <c r="J451" s="90"/>
    </row>
    <row r="452" spans="1:10" ht="11.25" customHeight="1">
      <c r="A452" s="90"/>
      <c r="B452" s="90"/>
      <c r="C452" s="90"/>
      <c r="D452" s="90"/>
      <c r="F452" s="90"/>
      <c r="G452" s="90"/>
      <c r="H452" s="90"/>
      <c r="I452" s="90"/>
      <c r="J452" s="90"/>
    </row>
    <row r="453" spans="1:10" ht="11.25" customHeight="1">
      <c r="A453" s="90"/>
      <c r="B453" s="90"/>
      <c r="C453" s="90"/>
      <c r="D453" s="90"/>
      <c r="F453" s="90"/>
      <c r="G453" s="90"/>
      <c r="H453" s="90"/>
      <c r="I453" s="90"/>
      <c r="J453" s="90"/>
    </row>
    <row r="454" spans="1:10" ht="11.25" customHeight="1">
      <c r="A454" s="90"/>
      <c r="B454" s="90"/>
      <c r="C454" s="90"/>
      <c r="D454" s="90"/>
      <c r="F454" s="90"/>
      <c r="G454" s="90"/>
      <c r="H454" s="90"/>
      <c r="I454" s="90"/>
      <c r="J454" s="90"/>
    </row>
    <row r="455" spans="1:10" ht="11.25" customHeight="1">
      <c r="A455" s="90"/>
      <c r="B455" s="90"/>
      <c r="C455" s="90"/>
      <c r="D455" s="90"/>
      <c r="F455" s="90"/>
      <c r="G455" s="90"/>
      <c r="H455" s="90"/>
      <c r="I455" s="90"/>
      <c r="J455" s="90"/>
    </row>
    <row r="456" spans="1:10" ht="11.25" customHeight="1">
      <c r="A456" s="90"/>
      <c r="B456" s="90"/>
      <c r="C456" s="90"/>
      <c r="D456" s="90"/>
      <c r="F456" s="90"/>
      <c r="G456" s="90"/>
      <c r="H456" s="90"/>
      <c r="I456" s="90"/>
      <c r="J456" s="90"/>
    </row>
    <row r="457" spans="1:10" ht="11.25" customHeight="1">
      <c r="A457" s="90"/>
      <c r="B457" s="90"/>
      <c r="C457" s="90"/>
      <c r="D457" s="90"/>
      <c r="F457" s="90"/>
      <c r="G457" s="90"/>
      <c r="H457" s="90"/>
      <c r="I457" s="90"/>
      <c r="J457" s="90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0"/>
      <c r="C458" s="89" t="e">
        <f>"DECODE(C_T."&amp;#REF!&amp;", 0, NULL, C_T."&amp;#REF!&amp;") AS "&amp;#REF!&amp;","</f>
        <v>#REF!</v>
      </c>
      <c r="D458" s="90"/>
      <c r="F458" s="90"/>
      <c r="G458" s="90"/>
      <c r="H458" s="90"/>
      <c r="I458" s="90"/>
      <c r="J458" s="90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0"/>
      <c r="C459" s="89" t="e">
        <f>"DECODE(C_T."&amp;#REF!&amp;", 0, NULL, C_T."&amp;#REF!&amp;") AS "&amp;#REF!&amp;","</f>
        <v>#REF!</v>
      </c>
      <c r="D459" s="90"/>
      <c r="F459" s="90"/>
      <c r="G459" s="90"/>
      <c r="H459" s="90"/>
      <c r="I459" s="90"/>
      <c r="J459" s="90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0"/>
      <c r="C460" s="89" t="e">
        <f>"DECODE(C_T."&amp;#REF!&amp;", 0, NULL, C_T."&amp;#REF!&amp;") AS "&amp;#REF!&amp;","</f>
        <v>#REF!</v>
      </c>
      <c r="D460" s="90"/>
      <c r="F460" s="90"/>
      <c r="G460" s="90"/>
      <c r="H460" s="90"/>
      <c r="I460" s="90"/>
      <c r="J460" s="90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0"/>
      <c r="C461" s="89" t="e">
        <f>"DECODE(C_T."&amp;#REF!&amp;", 0, NULL, C_T."&amp;#REF!&amp;") AS "&amp;#REF!&amp;","</f>
        <v>#REF!</v>
      </c>
      <c r="D461" s="90"/>
      <c r="F461" s="90"/>
      <c r="G461" s="90"/>
      <c r="H461" s="90"/>
      <c r="I461" s="90"/>
      <c r="J461" s="90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0"/>
      <c r="C462" s="89" t="e">
        <f>"DECODE(C_T."&amp;#REF!&amp;", 0, NULL, C_T."&amp;#REF!&amp;") AS "&amp;#REF!&amp;","</f>
        <v>#REF!</v>
      </c>
      <c r="D462" s="90"/>
      <c r="F462" s="90"/>
      <c r="G462" s="90"/>
      <c r="H462" s="90"/>
      <c r="I462" s="90"/>
      <c r="J462" s="90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0"/>
      <c r="C463" s="89" t="e">
        <f>"DECODE(C_T."&amp;#REF!&amp;", 0, NULL, C_T."&amp;#REF!&amp;") AS "&amp;#REF!&amp;","</f>
        <v>#REF!</v>
      </c>
      <c r="D463" s="90"/>
      <c r="F463" s="90"/>
      <c r="G463" s="90"/>
      <c r="H463" s="90"/>
      <c r="I463" s="90"/>
      <c r="J463" s="90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0"/>
      <c r="C464" s="89" t="e">
        <f>"DECODE(C_T."&amp;#REF!&amp;", 0, NULL, C_T."&amp;#REF!&amp;") AS "&amp;#REF!&amp;","</f>
        <v>#REF!</v>
      </c>
      <c r="D464" s="90"/>
      <c r="F464" s="90"/>
      <c r="G464" s="90"/>
      <c r="H464" s="90"/>
      <c r="I464" s="90"/>
      <c r="J464" s="90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0"/>
      <c r="C465" s="89" t="e">
        <f>"DECODE(C_T."&amp;#REF!&amp;", 0, NULL, C_T."&amp;#REF!&amp;") AS "&amp;#REF!&amp;","</f>
        <v>#REF!</v>
      </c>
      <c r="D465" s="90"/>
      <c r="F465" s="90"/>
      <c r="G465" s="90"/>
      <c r="H465" s="90"/>
      <c r="I465" s="90"/>
      <c r="J465" s="90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0"/>
      <c r="C466" s="89" t="e">
        <f>"DECODE(C_T."&amp;#REF!&amp;", 0, NULL, C_T."&amp;#REF!&amp;") AS "&amp;#REF!&amp;","</f>
        <v>#REF!</v>
      </c>
      <c r="D466" s="90"/>
      <c r="F466" s="90"/>
      <c r="G466" s="90"/>
      <c r="H466" s="90"/>
      <c r="I466" s="90"/>
      <c r="J466" s="90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0"/>
      <c r="C467" s="89" t="e">
        <f>"DECODE(C_T."&amp;#REF!&amp;", 0, NULL, C_T."&amp;#REF!&amp;") AS "&amp;#REF!&amp;","</f>
        <v>#REF!</v>
      </c>
      <c r="D467" s="90"/>
      <c r="F467" s="90"/>
      <c r="G467" s="90"/>
      <c r="H467" s="90"/>
      <c r="I467" s="90"/>
      <c r="J467" s="90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0"/>
      <c r="C468" s="89" t="e">
        <f>"DECODE(C_T."&amp;#REF!&amp;", 0, NULL, C_T."&amp;#REF!&amp;") AS "&amp;#REF!&amp;","</f>
        <v>#REF!</v>
      </c>
      <c r="D468" s="90"/>
      <c r="F468" s="90"/>
      <c r="G468" s="90"/>
      <c r="H468" s="90"/>
      <c r="I468" s="90"/>
      <c r="J468" s="90"/>
    </row>
    <row r="469" spans="1:10" ht="11.25" customHeight="1">
      <c r="A469" s="89" t="e">
        <f>"HTP.P('&lt;"&amp;#REF!&amp;"&gt;' || "&amp;IF(MID(#REF!,1,4)="STUB","NULL","REC."&amp;#REF!)&amp;" || '&lt;/"&amp;#REF!&amp;"&gt;');"</f>
        <v>#REF!</v>
      </c>
      <c r="B469" s="90"/>
      <c r="C469" s="89" t="e">
        <f>"DECODE(C_T."&amp;#REF!&amp;", 0, NULL, C_T."&amp;#REF!&amp;") AS "&amp;#REF!&amp;","</f>
        <v>#REF!</v>
      </c>
      <c r="D469" s="90"/>
      <c r="F469" s="90"/>
      <c r="G469" s="90"/>
      <c r="H469" s="90"/>
      <c r="I469" s="90"/>
      <c r="J469" s="90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0"/>
      <c r="C470" s="89" t="e">
        <f>"DECODE(C_T."&amp;#REF!&amp;", 0, NULL, C_T."&amp;#REF!&amp;") AS "&amp;#REF!&amp;","</f>
        <v>#REF!</v>
      </c>
      <c r="D470" s="90"/>
      <c r="F470" s="90"/>
      <c r="G470" s="90"/>
      <c r="H470" s="90"/>
      <c r="I470" s="90"/>
      <c r="J470" s="90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0"/>
      <c r="C471" s="89" t="e">
        <f>"DECODE(C_T."&amp;#REF!&amp;", 0, NULL, C_T."&amp;#REF!&amp;") AS "&amp;#REF!&amp;","</f>
        <v>#REF!</v>
      </c>
      <c r="D471" s="90"/>
      <c r="F471" s="90"/>
      <c r="G471" s="90"/>
      <c r="H471" s="90"/>
      <c r="I471" s="90"/>
      <c r="J471" s="90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0"/>
      <c r="C472" s="89" t="e">
        <f>"DECODE(C_T."&amp;#REF!&amp;", 0, NULL, C_T."&amp;#REF!&amp;") AS "&amp;#REF!&amp;","</f>
        <v>#REF!</v>
      </c>
      <c r="D472" s="90"/>
      <c r="F472" s="90"/>
      <c r="G472" s="90"/>
      <c r="H472" s="90"/>
      <c r="I472" s="90"/>
      <c r="J472" s="90"/>
    </row>
    <row r="473" spans="1:10" ht="11.25" customHeight="1">
      <c r="A473" s="89" t="str">
        <f>"HTP.P('&lt;"&amp;G399&amp;"&gt;' || "&amp;IF(MID(G399,1,4)="STUB","NULL","REC."&amp;G399)&amp;" || '&lt;/"&amp;G399&amp;"&gt;');"</f>
        <v>HTP.P('&lt;&gt;' || REC. || '&lt;/&gt;');</v>
      </c>
      <c r="B473" s="90"/>
      <c r="C473" s="89" t="str">
        <f>"DECODE(C_T."&amp;G399&amp;", 0, NULL, C_T."&amp;G399&amp;") AS "&amp;G399&amp;","</f>
        <v>DECODE(C_T., 0, NULL, C_T.) AS ,</v>
      </c>
      <c r="D473" s="90"/>
      <c r="F473" s="90"/>
      <c r="G473" s="90"/>
      <c r="H473" s="90"/>
      <c r="I473" s="90"/>
      <c r="J473" s="90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0"/>
      <c r="C474" s="89" t="e">
        <f>"DECODE(C_T."&amp;#REF!&amp;", 0, NULL, C_T."&amp;#REF!&amp;") AS "&amp;#REF!&amp;","</f>
        <v>#REF!</v>
      </c>
      <c r="D474" s="90"/>
      <c r="F474" s="90"/>
      <c r="G474" s="90"/>
      <c r="H474" s="90"/>
      <c r="I474" s="90"/>
      <c r="J474" s="90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0"/>
      <c r="C475" s="89" t="e">
        <f>"DECODE(C_T."&amp;#REF!&amp;", 0, NULL, C_T."&amp;#REF!&amp;") AS "&amp;#REF!&amp;","</f>
        <v>#REF!</v>
      </c>
      <c r="D475" s="90"/>
      <c r="F475" s="90"/>
      <c r="G475" s="90"/>
      <c r="H475" s="90"/>
      <c r="I475" s="90"/>
      <c r="J475" s="90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0"/>
      <c r="C476" s="89" t="e">
        <f>"DECODE(C_T."&amp;#REF!&amp;", 0, NULL, C_T."&amp;#REF!&amp;") AS "&amp;#REF!&amp;","</f>
        <v>#REF!</v>
      </c>
      <c r="D476" s="90"/>
      <c r="F476" s="90"/>
      <c r="G476" s="90"/>
      <c r="H476" s="90"/>
      <c r="I476" s="90"/>
      <c r="J476" s="90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0"/>
      <c r="C477" s="89" t="e">
        <f>"DECODE(C_T."&amp;#REF!&amp;", 0, NULL, C_T."&amp;#REF!&amp;") AS "&amp;#REF!&amp;","</f>
        <v>#REF!</v>
      </c>
      <c r="D477" s="90"/>
      <c r="F477" s="90"/>
      <c r="G477" s="90"/>
      <c r="H477" s="90"/>
      <c r="I477" s="90"/>
      <c r="J477" s="90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0"/>
      <c r="C478" s="89" t="e">
        <f>"DECODE(C_T."&amp;#REF!&amp;", 0, NULL, C_T."&amp;#REF!&amp;") AS "&amp;#REF!&amp;","</f>
        <v>#REF!</v>
      </c>
      <c r="D478" s="90"/>
      <c r="F478" s="90"/>
      <c r="G478" s="90"/>
      <c r="H478" s="90"/>
      <c r="I478" s="90"/>
      <c r="J478" s="90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0"/>
      <c r="C479" s="89" t="e">
        <f>"DECODE(C_T."&amp;#REF!&amp;", 0, NULL, C_T."&amp;#REF!&amp;") AS "&amp;#REF!&amp;","</f>
        <v>#REF!</v>
      </c>
      <c r="D479" s="90"/>
      <c r="F479" s="90"/>
      <c r="G479" s="90"/>
      <c r="H479" s="90"/>
      <c r="I479" s="90"/>
      <c r="J479" s="90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0"/>
      <c r="C480" s="89" t="e">
        <f>"DECODE(C_T."&amp;#REF!&amp;", 0, NULL, C_T."&amp;#REF!&amp;") AS "&amp;#REF!&amp;","</f>
        <v>#REF!</v>
      </c>
      <c r="D480" s="90"/>
      <c r="F480" s="90"/>
      <c r="G480" s="90"/>
      <c r="H480" s="90"/>
      <c r="I480" s="90"/>
      <c r="J480" s="90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0"/>
      <c r="C481" s="89" t="e">
        <f>"DECODE(C_T."&amp;#REF!&amp;", 0, NULL, C_T."&amp;#REF!&amp;") AS "&amp;#REF!&amp;","</f>
        <v>#REF!</v>
      </c>
      <c r="D481" s="90"/>
      <c r="F481" s="90"/>
      <c r="G481" s="90"/>
      <c r="H481" s="90"/>
      <c r="I481" s="90"/>
      <c r="J481" s="90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0"/>
      <c r="C482" s="89" t="e">
        <f>"DECODE(C_T."&amp;#REF!&amp;", 0, NULL, C_T."&amp;#REF!&amp;") AS "&amp;#REF!&amp;","</f>
        <v>#REF!</v>
      </c>
      <c r="D482" s="90"/>
      <c r="F482" s="90"/>
      <c r="G482" s="90"/>
      <c r="H482" s="90"/>
      <c r="I482" s="90"/>
      <c r="J482" s="90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0"/>
      <c r="C483" s="89" t="e">
        <f>"DECODE(C_T."&amp;#REF!&amp;", 0, NULL, C_T."&amp;#REF!&amp;") AS "&amp;#REF!&amp;","</f>
        <v>#REF!</v>
      </c>
      <c r="D483" s="90"/>
      <c r="F483" s="90"/>
      <c r="G483" s="90"/>
      <c r="H483" s="90"/>
      <c r="I483" s="90"/>
      <c r="J483" s="90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0"/>
      <c r="C484" s="89" t="e">
        <f>"DECODE(C_T."&amp;#REF!&amp;", 0, NULL, C_T."&amp;#REF!&amp;") AS "&amp;#REF!&amp;","</f>
        <v>#REF!</v>
      </c>
      <c r="D484" s="90"/>
      <c r="F484" s="90"/>
      <c r="G484" s="90"/>
      <c r="H484" s="90"/>
      <c r="I484" s="90"/>
      <c r="J484" s="90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0"/>
      <c r="C485" s="89" t="e">
        <f>"DECODE(C_T."&amp;#REF!&amp;", 0, NULL, C_T."&amp;#REF!&amp;") AS "&amp;#REF!&amp;","</f>
        <v>#REF!</v>
      </c>
      <c r="D485" s="90"/>
      <c r="F485" s="90"/>
      <c r="G485" s="90"/>
      <c r="H485" s="90"/>
      <c r="I485" s="90"/>
      <c r="J485" s="90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0"/>
      <c r="C486" s="89" t="e">
        <f>"DECODE(C_T."&amp;#REF!&amp;", 0, NULL, C_T."&amp;#REF!&amp;") AS "&amp;#REF!&amp;","</f>
        <v>#REF!</v>
      </c>
      <c r="D486" s="90"/>
      <c r="F486" s="90"/>
      <c r="G486" s="90"/>
      <c r="H486" s="90"/>
      <c r="I486" s="90"/>
      <c r="J486" s="90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0"/>
      <c r="C487" s="89" t="e">
        <f>"DECODE(C_T."&amp;#REF!&amp;", 0, NULL, C_T."&amp;#REF!&amp;") AS "&amp;#REF!&amp;","</f>
        <v>#REF!</v>
      </c>
      <c r="D487" s="90"/>
      <c r="F487" s="90"/>
      <c r="G487" s="90"/>
      <c r="H487" s="90"/>
      <c r="I487" s="90"/>
      <c r="J487" s="90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0"/>
      <c r="C488" s="89" t="e">
        <f>"DECODE(C_T."&amp;#REF!&amp;", 0, NULL, C_T."&amp;#REF!&amp;") AS "&amp;#REF!&amp;","</f>
        <v>#REF!</v>
      </c>
      <c r="D488" s="90"/>
      <c r="F488" s="90"/>
      <c r="G488" s="90"/>
      <c r="H488" s="90"/>
      <c r="I488" s="90"/>
      <c r="J488" s="90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0"/>
      <c r="C489" s="89" t="e">
        <f>"DECODE(C_T."&amp;#REF!&amp;", 0, NULL, C_T."&amp;#REF!&amp;") AS "&amp;#REF!&amp;","</f>
        <v>#REF!</v>
      </c>
      <c r="D489" s="90"/>
      <c r="F489" s="90"/>
      <c r="G489" s="90"/>
      <c r="H489" s="90"/>
      <c r="I489" s="90"/>
      <c r="J489" s="90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0"/>
      <c r="C490" s="89" t="e">
        <f>"DECODE(C_T."&amp;#REF!&amp;", 0, NULL, C_T."&amp;#REF!&amp;") AS "&amp;#REF!&amp;","</f>
        <v>#REF!</v>
      </c>
      <c r="D490" s="90"/>
      <c r="F490" s="90"/>
      <c r="G490" s="90"/>
      <c r="H490" s="90"/>
      <c r="I490" s="90"/>
      <c r="J490" s="90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0"/>
      <c r="C491" s="89" t="e">
        <f>"DECODE(C_T."&amp;#REF!&amp;", 0, NULL, C_T."&amp;#REF!&amp;") AS "&amp;#REF!&amp;","</f>
        <v>#REF!</v>
      </c>
      <c r="D491" s="90"/>
      <c r="F491" s="90"/>
      <c r="G491" s="90"/>
      <c r="H491" s="90"/>
      <c r="I491" s="90"/>
      <c r="J491" s="90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0"/>
      <c r="C492" s="89" t="e">
        <f>"DECODE(C_T."&amp;#REF!&amp;", 0, NULL, C_T."&amp;#REF!&amp;") AS "&amp;#REF!&amp;","</f>
        <v>#REF!</v>
      </c>
      <c r="D492" s="90"/>
      <c r="F492" s="90"/>
      <c r="G492" s="90"/>
      <c r="H492" s="90"/>
      <c r="I492" s="90"/>
      <c r="J492" s="90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0"/>
      <c r="C493" s="89" t="e">
        <f>"DECODE(C_T."&amp;#REF!&amp;", 0, NULL, C_T."&amp;#REF!&amp;") AS "&amp;#REF!&amp;","</f>
        <v>#REF!</v>
      </c>
      <c r="D493" s="90"/>
      <c r="F493" s="90"/>
      <c r="G493" s="90"/>
      <c r="H493" s="90"/>
      <c r="I493" s="90"/>
      <c r="J493" s="90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0"/>
      <c r="C494" s="89" t="e">
        <f>"DECODE(C_T."&amp;#REF!&amp;", 0, NULL, C_T."&amp;#REF!&amp;") AS "&amp;#REF!&amp;","</f>
        <v>#REF!</v>
      </c>
      <c r="D494" s="90"/>
      <c r="F494" s="90"/>
      <c r="G494" s="90"/>
      <c r="H494" s="90"/>
      <c r="I494" s="90"/>
      <c r="J494" s="90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0"/>
      <c r="C495" s="89" t="e">
        <f>"DECODE(C_T."&amp;#REF!&amp;", 0, NULL, C_T."&amp;#REF!&amp;") AS "&amp;#REF!&amp;","</f>
        <v>#REF!</v>
      </c>
      <c r="D495" s="90"/>
      <c r="F495" s="90"/>
      <c r="G495" s="90"/>
      <c r="H495" s="90"/>
      <c r="I495" s="90"/>
      <c r="J495" s="90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0"/>
      <c r="C496" s="89" t="e">
        <f>"DECODE(C_T."&amp;#REF!&amp;", 0, NULL, C_T."&amp;#REF!&amp;") AS "&amp;#REF!&amp;","</f>
        <v>#REF!</v>
      </c>
      <c r="D496" s="90"/>
      <c r="F496" s="90"/>
      <c r="G496" s="90"/>
      <c r="H496" s="90"/>
      <c r="I496" s="90"/>
      <c r="J496" s="90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0"/>
      <c r="C497" s="89" t="e">
        <f>"DECODE(C_T."&amp;#REF!&amp;", 0, NULL, C_T."&amp;#REF!&amp;") AS "&amp;#REF!&amp;","</f>
        <v>#REF!</v>
      </c>
      <c r="D497" s="90"/>
      <c r="F497" s="90"/>
      <c r="G497" s="90"/>
      <c r="H497" s="90"/>
      <c r="I497" s="90"/>
      <c r="J497" s="90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0"/>
      <c r="C498" s="89" t="e">
        <f>"DECODE(C_T."&amp;#REF!&amp;", 0, NULL, C_T."&amp;#REF!&amp;") AS "&amp;#REF!&amp;","</f>
        <v>#REF!</v>
      </c>
      <c r="D498" s="90"/>
      <c r="F498" s="90"/>
      <c r="G498" s="90"/>
      <c r="H498" s="90"/>
      <c r="I498" s="90"/>
      <c r="J498" s="90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0"/>
      <c r="C499" s="89" t="e">
        <f>"DECODE(C_T."&amp;#REF!&amp;", 0, NULL, C_T."&amp;#REF!&amp;") AS "&amp;#REF!&amp;","</f>
        <v>#REF!</v>
      </c>
      <c r="D499" s="90"/>
      <c r="F499" s="90"/>
      <c r="G499" s="90"/>
      <c r="H499" s="90"/>
      <c r="I499" s="90"/>
      <c r="J499" s="90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0"/>
      <c r="C500" s="89" t="e">
        <f>"DECODE(C_T."&amp;#REF!&amp;", 0, NULL, C_T."&amp;#REF!&amp;") AS "&amp;#REF!&amp;","</f>
        <v>#REF!</v>
      </c>
      <c r="D500" s="90"/>
      <c r="F500" s="90"/>
      <c r="G500" s="90"/>
      <c r="H500" s="90"/>
      <c r="I500" s="90"/>
      <c r="J500" s="90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0"/>
      <c r="C501" s="89" t="e">
        <f>"DECODE(C_T."&amp;#REF!&amp;", 0, NULL, C_T."&amp;#REF!&amp;") AS "&amp;#REF!&amp;","</f>
        <v>#REF!</v>
      </c>
      <c r="D501" s="90"/>
      <c r="F501" s="90"/>
      <c r="G501" s="90"/>
      <c r="H501" s="90"/>
      <c r="I501" s="90"/>
      <c r="J501" s="90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0"/>
      <c r="C502" s="89" t="e">
        <f>"DECODE(C_T."&amp;#REF!&amp;", 0, NULL, C_T."&amp;#REF!&amp;") AS "&amp;#REF!&amp;","</f>
        <v>#REF!</v>
      </c>
      <c r="D502" s="90"/>
      <c r="F502" s="90"/>
      <c r="G502" s="90"/>
      <c r="H502" s="90"/>
      <c r="I502" s="90"/>
      <c r="J502" s="90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0"/>
      <c r="C503" s="89" t="e">
        <f>"DECODE(C_T."&amp;#REF!&amp;", 0, NULL, C_T."&amp;#REF!&amp;") AS "&amp;#REF!&amp;","</f>
        <v>#REF!</v>
      </c>
      <c r="D503" s="90"/>
      <c r="F503" s="90"/>
      <c r="G503" s="90"/>
      <c r="H503" s="90"/>
      <c r="I503" s="90"/>
      <c r="J503" s="90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0"/>
      <c r="C504" s="89" t="e">
        <f>"DECODE(C_T."&amp;#REF!&amp;", 0, NULL, C_T."&amp;#REF!&amp;") AS "&amp;#REF!&amp;","</f>
        <v>#REF!</v>
      </c>
      <c r="D504" s="90"/>
      <c r="F504" s="90"/>
      <c r="G504" s="90"/>
      <c r="H504" s="90"/>
      <c r="I504" s="90"/>
      <c r="J504" s="90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0"/>
      <c r="C505" s="89" t="e">
        <f>"DECODE(C_T."&amp;#REF!&amp;", 0, NULL, C_T."&amp;#REF!&amp;") AS "&amp;#REF!&amp;","</f>
        <v>#REF!</v>
      </c>
      <c r="D505" s="90"/>
      <c r="F505" s="90"/>
      <c r="G505" s="90"/>
      <c r="H505" s="90"/>
      <c r="I505" s="90"/>
      <c r="J505" s="90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0"/>
      <c r="C506" s="89" t="e">
        <f>"DECODE(C_T."&amp;#REF!&amp;", 0, NULL, C_T."&amp;#REF!&amp;") AS "&amp;#REF!&amp;","</f>
        <v>#REF!</v>
      </c>
      <c r="D506" s="90"/>
      <c r="F506" s="90"/>
      <c r="G506" s="90"/>
      <c r="H506" s="90"/>
      <c r="I506" s="90"/>
      <c r="J506" s="90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0"/>
      <c r="C507" s="89" t="e">
        <f>"DECODE(C_T."&amp;#REF!&amp;", 0, NULL, C_T."&amp;#REF!&amp;") AS "&amp;#REF!&amp;","</f>
        <v>#REF!</v>
      </c>
      <c r="D507" s="90"/>
      <c r="F507" s="90"/>
      <c r="G507" s="90"/>
      <c r="H507" s="90"/>
      <c r="I507" s="90"/>
      <c r="J507" s="90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0"/>
      <c r="C508" s="89" t="e">
        <f>"DECODE(C_T."&amp;#REF!&amp;", 0, NULL, C_T."&amp;#REF!&amp;") AS "&amp;#REF!&amp;","</f>
        <v>#REF!</v>
      </c>
      <c r="D508" s="90"/>
      <c r="F508" s="90"/>
      <c r="G508" s="90"/>
      <c r="H508" s="90"/>
      <c r="I508" s="90"/>
      <c r="J508" s="90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0"/>
      <c r="C509" s="89" t="e">
        <f>"DECODE(C_T."&amp;#REF!&amp;", 0, NULL, C_T."&amp;#REF!&amp;") AS "&amp;#REF!&amp;","</f>
        <v>#REF!</v>
      </c>
      <c r="D509" s="90"/>
      <c r="F509" s="90"/>
      <c r="G509" s="90"/>
      <c r="H509" s="90"/>
      <c r="I509" s="90"/>
      <c r="J509" s="90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0"/>
      <c r="C510" s="89" t="e">
        <f>"DECODE(C_T."&amp;#REF!&amp;", 0, NULL, C_T."&amp;#REF!&amp;") AS "&amp;#REF!&amp;","</f>
        <v>#REF!</v>
      </c>
      <c r="D510" s="90"/>
      <c r="F510" s="90"/>
      <c r="G510" s="90"/>
      <c r="H510" s="90"/>
      <c r="I510" s="90"/>
      <c r="J510" s="90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0"/>
      <c r="C511" s="89" t="e">
        <f>"DECODE(C_T."&amp;#REF!&amp;", 0, NULL, C_T."&amp;#REF!&amp;") AS "&amp;#REF!&amp;","</f>
        <v>#REF!</v>
      </c>
      <c r="D511" s="90"/>
      <c r="F511" s="90"/>
      <c r="G511" s="90"/>
      <c r="H511" s="90"/>
      <c r="I511" s="90"/>
      <c r="J511" s="90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0"/>
      <c r="C512" s="89" t="e">
        <f>"DECODE(C_T."&amp;#REF!&amp;", 0, NULL, C_T."&amp;#REF!&amp;") AS "&amp;#REF!&amp;","</f>
        <v>#REF!</v>
      </c>
      <c r="D512" s="90"/>
      <c r="F512" s="90"/>
      <c r="G512" s="90"/>
      <c r="H512" s="90"/>
      <c r="I512" s="90"/>
      <c r="J512" s="90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0"/>
      <c r="C513" s="89" t="e">
        <f>"DECODE(C_T."&amp;#REF!&amp;", 0, NULL, C_T."&amp;#REF!&amp;") AS "&amp;#REF!&amp;","</f>
        <v>#REF!</v>
      </c>
      <c r="D513" s="90"/>
      <c r="F513" s="90"/>
      <c r="G513" s="90"/>
      <c r="H513" s="90"/>
      <c r="I513" s="90"/>
      <c r="J513" s="90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0"/>
      <c r="C514" s="89" t="e">
        <f>"DECODE(C_T."&amp;#REF!&amp;", 0, NULL, C_T."&amp;#REF!&amp;") AS "&amp;#REF!&amp;","</f>
        <v>#REF!</v>
      </c>
      <c r="D514" s="90"/>
      <c r="F514" s="90"/>
      <c r="G514" s="90"/>
      <c r="H514" s="90"/>
      <c r="I514" s="90"/>
      <c r="J514" s="90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0"/>
      <c r="C515" s="89" t="e">
        <f>"DECODE(C_T."&amp;#REF!&amp;", 0, NULL, C_T."&amp;#REF!&amp;") AS "&amp;#REF!&amp;","</f>
        <v>#REF!</v>
      </c>
      <c r="D515" s="90"/>
      <c r="F515" s="90"/>
      <c r="G515" s="90"/>
      <c r="H515" s="90"/>
      <c r="I515" s="90"/>
      <c r="J515" s="90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0"/>
      <c r="C516" s="89" t="e">
        <f>"DECODE(C_T."&amp;#REF!&amp;", 0, NULL, C_T."&amp;#REF!&amp;") AS "&amp;#REF!&amp;","</f>
        <v>#REF!</v>
      </c>
      <c r="D516" s="90"/>
      <c r="F516" s="90"/>
      <c r="G516" s="90"/>
      <c r="H516" s="90"/>
      <c r="I516" s="90"/>
      <c r="J516" s="90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0"/>
      <c r="C517" s="89" t="e">
        <f>"DECODE(C_T."&amp;#REF!&amp;", 0, NULL, C_T."&amp;#REF!&amp;") AS "&amp;#REF!&amp;","</f>
        <v>#REF!</v>
      </c>
      <c r="D517" s="90"/>
      <c r="F517" s="90"/>
      <c r="G517" s="90"/>
      <c r="H517" s="90"/>
      <c r="I517" s="90"/>
      <c r="J517" s="90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0"/>
      <c r="C518" s="89" t="e">
        <f>"DECODE(C_T."&amp;#REF!&amp;", 0, NULL, C_T."&amp;#REF!&amp;") AS "&amp;#REF!&amp;","</f>
        <v>#REF!</v>
      </c>
      <c r="D518" s="90"/>
      <c r="F518" s="90"/>
      <c r="G518" s="90"/>
      <c r="H518" s="90"/>
      <c r="I518" s="90"/>
      <c r="J518" s="90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0"/>
      <c r="C519" s="89" t="e">
        <f>"DECODE(C_T."&amp;#REF!&amp;", 0, NULL, C_T."&amp;#REF!&amp;") AS "&amp;#REF!&amp;","</f>
        <v>#REF!</v>
      </c>
      <c r="D519" s="90"/>
      <c r="F519" s="90"/>
      <c r="G519" s="90"/>
      <c r="H519" s="90"/>
      <c r="I519" s="90"/>
      <c r="J519" s="90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0"/>
      <c r="C520" s="89" t="e">
        <f>"DECODE(C_T."&amp;#REF!&amp;", 0, NULL, C_T."&amp;#REF!&amp;") AS "&amp;#REF!&amp;","</f>
        <v>#REF!</v>
      </c>
      <c r="D520" s="90"/>
      <c r="F520" s="90"/>
      <c r="G520" s="90"/>
      <c r="H520" s="90"/>
      <c r="I520" s="90"/>
      <c r="J520" s="90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0"/>
      <c r="C521" s="89" t="e">
        <f>"DECODE(C_T."&amp;#REF!&amp;", 0, NULL, C_T."&amp;#REF!&amp;") AS "&amp;#REF!&amp;","</f>
        <v>#REF!</v>
      </c>
      <c r="D521" s="90"/>
      <c r="F521" s="90"/>
      <c r="G521" s="90"/>
      <c r="H521" s="90"/>
      <c r="I521" s="90"/>
      <c r="J521" s="90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0"/>
      <c r="C522" s="89" t="e">
        <f>"DECODE(C_T."&amp;#REF!&amp;", 0, NULL, C_T."&amp;#REF!&amp;") AS "&amp;#REF!&amp;","</f>
        <v>#REF!</v>
      </c>
      <c r="D522" s="90"/>
      <c r="F522" s="90"/>
      <c r="G522" s="90"/>
      <c r="H522" s="90"/>
      <c r="I522" s="90"/>
      <c r="J522" s="90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0"/>
      <c r="C523" s="89" t="e">
        <f>"DECODE(C_T."&amp;#REF!&amp;", 0, NULL, C_T."&amp;#REF!&amp;") AS "&amp;#REF!&amp;","</f>
        <v>#REF!</v>
      </c>
      <c r="D523" s="90"/>
      <c r="F523" s="90"/>
      <c r="G523" s="90"/>
      <c r="H523" s="90"/>
      <c r="I523" s="90"/>
      <c r="J523" s="90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0"/>
      <c r="C524" s="89" t="e">
        <f>"DECODE(C_T."&amp;#REF!&amp;", 0, NULL, C_T."&amp;#REF!&amp;") AS "&amp;#REF!&amp;","</f>
        <v>#REF!</v>
      </c>
      <c r="D524" s="90"/>
      <c r="F524" s="90"/>
      <c r="G524" s="90"/>
      <c r="H524" s="90"/>
      <c r="I524" s="90"/>
      <c r="J524" s="90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0"/>
      <c r="C525" s="89" t="e">
        <f>"DECODE(C_T."&amp;#REF!&amp;", 0, NULL, C_T."&amp;#REF!&amp;") AS "&amp;#REF!&amp;","</f>
        <v>#REF!</v>
      </c>
      <c r="D525" s="90"/>
      <c r="F525" s="90"/>
      <c r="G525" s="90"/>
      <c r="H525" s="90"/>
      <c r="I525" s="90"/>
      <c r="J525" s="90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0"/>
      <c r="C526" s="89" t="e">
        <f>"DECODE(C_T."&amp;#REF!&amp;", 0, NULL, C_T."&amp;#REF!&amp;") AS "&amp;#REF!&amp;","</f>
        <v>#REF!</v>
      </c>
      <c r="D526" s="90"/>
      <c r="F526" s="90"/>
      <c r="G526" s="90"/>
      <c r="H526" s="90"/>
      <c r="I526" s="90"/>
      <c r="J526" s="90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0"/>
      <c r="C527" s="89" t="e">
        <f>"DECODE(C_T."&amp;#REF!&amp;", 0, NULL, C_T."&amp;#REF!&amp;") AS "&amp;#REF!&amp;","</f>
        <v>#REF!</v>
      </c>
      <c r="D527" s="90"/>
      <c r="F527" s="90"/>
      <c r="G527" s="90"/>
      <c r="H527" s="90"/>
      <c r="I527" s="90"/>
      <c r="J527" s="90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0"/>
      <c r="C528" s="89" t="e">
        <f>"DECODE(C_T."&amp;#REF!&amp;", 0, NULL, C_T."&amp;#REF!&amp;") AS "&amp;#REF!&amp;","</f>
        <v>#REF!</v>
      </c>
      <c r="D528" s="90"/>
      <c r="F528" s="90"/>
      <c r="G528" s="90"/>
      <c r="H528" s="90"/>
      <c r="I528" s="90"/>
      <c r="J528" s="90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0"/>
      <c r="C529" s="89" t="e">
        <f>"DECODE(C_T."&amp;#REF!&amp;", 0, NULL, C_T."&amp;#REF!&amp;") AS "&amp;#REF!&amp;","</f>
        <v>#REF!</v>
      </c>
      <c r="D529" s="90"/>
      <c r="F529" s="90"/>
      <c r="G529" s="90"/>
      <c r="H529" s="90"/>
      <c r="I529" s="90"/>
      <c r="J529" s="90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0"/>
      <c r="C530" s="89" t="e">
        <f>"DECODE(C_T."&amp;#REF!&amp;", 0, NULL, C_T."&amp;#REF!&amp;") AS "&amp;#REF!&amp;","</f>
        <v>#REF!</v>
      </c>
      <c r="D530" s="90"/>
      <c r="F530" s="90"/>
      <c r="G530" s="90"/>
      <c r="H530" s="90"/>
      <c r="I530" s="90"/>
      <c r="J530" s="90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0"/>
      <c r="C531" s="89" t="e">
        <f>"DECODE(C_T."&amp;#REF!&amp;", 0, NULL, C_T."&amp;#REF!&amp;") AS "&amp;#REF!&amp;","</f>
        <v>#REF!</v>
      </c>
      <c r="D531" s="90"/>
      <c r="F531" s="90"/>
      <c r="G531" s="90"/>
      <c r="H531" s="90"/>
      <c r="I531" s="90"/>
      <c r="J531" s="90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0"/>
      <c r="C532" s="89" t="e">
        <f>"DECODE(C_T."&amp;#REF!&amp;", 0, NULL, C_T."&amp;#REF!&amp;") AS "&amp;#REF!&amp;","</f>
        <v>#REF!</v>
      </c>
      <c r="D532" s="90"/>
      <c r="F532" s="90"/>
      <c r="G532" s="90"/>
      <c r="H532" s="90"/>
      <c r="I532" s="90"/>
      <c r="J532" s="90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0"/>
      <c r="C533" s="89" t="e">
        <f>"DECODE(C_T."&amp;#REF!&amp;", 0, NULL, C_T."&amp;#REF!&amp;") AS "&amp;#REF!&amp;","</f>
        <v>#REF!</v>
      </c>
      <c r="D533" s="90"/>
      <c r="F533" s="90"/>
      <c r="G533" s="90"/>
      <c r="H533" s="90"/>
      <c r="I533" s="90"/>
      <c r="J533" s="90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0"/>
      <c r="C534" s="89" t="e">
        <f>"DECODE(C_T."&amp;#REF!&amp;", 0, NULL, C_T."&amp;#REF!&amp;") AS "&amp;#REF!&amp;","</f>
        <v>#REF!</v>
      </c>
      <c r="D534" s="90"/>
      <c r="F534" s="90"/>
      <c r="G534" s="90"/>
      <c r="H534" s="90"/>
      <c r="I534" s="90"/>
      <c r="J534" s="90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0"/>
      <c r="C535" s="89" t="e">
        <f>"DECODE(C_T."&amp;#REF!&amp;", 0, NULL, C_T."&amp;#REF!&amp;") AS "&amp;#REF!&amp;","</f>
        <v>#REF!</v>
      </c>
      <c r="D535" s="90"/>
      <c r="F535" s="90"/>
      <c r="G535" s="90"/>
      <c r="H535" s="90"/>
      <c r="I535" s="90"/>
      <c r="J535" s="90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0"/>
      <c r="C536" s="89" t="e">
        <f>"DECODE(C_T."&amp;#REF!&amp;", 0, NULL, C_T."&amp;#REF!&amp;") AS "&amp;#REF!&amp;","</f>
        <v>#REF!</v>
      </c>
      <c r="D536" s="90"/>
      <c r="F536" s="90"/>
      <c r="G536" s="90"/>
      <c r="H536" s="90"/>
      <c r="I536" s="90"/>
      <c r="J536" s="90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0"/>
      <c r="C537" s="89" t="e">
        <f>"DECODE(C_T."&amp;#REF!&amp;", 0, NULL, C_T."&amp;#REF!&amp;") AS "&amp;#REF!&amp;","</f>
        <v>#REF!</v>
      </c>
      <c r="D537" s="90"/>
      <c r="F537" s="90"/>
      <c r="G537" s="90"/>
      <c r="H537" s="90"/>
      <c r="I537" s="90"/>
      <c r="J537" s="90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0"/>
      <c r="C538" s="89" t="e">
        <f>"DECODE(C_T."&amp;#REF!&amp;", 0, NULL, C_T."&amp;#REF!&amp;") AS "&amp;#REF!&amp;","</f>
        <v>#REF!</v>
      </c>
      <c r="D538" s="90"/>
      <c r="F538" s="90"/>
      <c r="G538" s="90"/>
      <c r="H538" s="90"/>
      <c r="I538" s="90"/>
      <c r="J538" s="90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0"/>
      <c r="C539" s="89" t="e">
        <f>"DECODE(C_T."&amp;#REF!&amp;", 0, NULL, C_T."&amp;#REF!&amp;") AS "&amp;#REF!&amp;","</f>
        <v>#REF!</v>
      </c>
      <c r="D539" s="90"/>
      <c r="F539" s="90"/>
      <c r="G539" s="90"/>
      <c r="H539" s="90"/>
      <c r="I539" s="90"/>
      <c r="J539" s="90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0"/>
      <c r="C540" s="89" t="e">
        <f>"DECODE(C_T."&amp;#REF!&amp;", 0, NULL, C_T."&amp;#REF!&amp;") AS "&amp;#REF!&amp;","</f>
        <v>#REF!</v>
      </c>
      <c r="D540" s="90"/>
      <c r="F540" s="90"/>
      <c r="G540" s="90"/>
      <c r="H540" s="90"/>
      <c r="I540" s="90"/>
      <c r="J540" s="90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0"/>
      <c r="C541" s="89" t="e">
        <f>"DECODE(C_T."&amp;#REF!&amp;", 0, NULL, C_T."&amp;#REF!&amp;") AS "&amp;#REF!&amp;","</f>
        <v>#REF!</v>
      </c>
      <c r="D541" s="90"/>
      <c r="F541" s="90"/>
      <c r="G541" s="90"/>
      <c r="H541" s="90"/>
      <c r="I541" s="90"/>
      <c r="J541" s="90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0"/>
      <c r="C542" s="89" t="e">
        <f>"DECODE(C_T."&amp;#REF!&amp;", 0, NULL, C_T."&amp;#REF!&amp;") AS "&amp;#REF!&amp;","</f>
        <v>#REF!</v>
      </c>
      <c r="D542" s="90"/>
      <c r="F542" s="90"/>
      <c r="G542" s="90"/>
      <c r="H542" s="90"/>
      <c r="I542" s="90"/>
      <c r="J542" s="90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0"/>
      <c r="C543" s="89" t="e">
        <f>"DECODE(C_T."&amp;#REF!&amp;", 0, NULL, C_T."&amp;#REF!&amp;") AS "&amp;#REF!&amp;","</f>
        <v>#REF!</v>
      </c>
      <c r="D543" s="90"/>
      <c r="F543" s="90"/>
      <c r="G543" s="90"/>
      <c r="H543" s="90"/>
      <c r="I543" s="90"/>
      <c r="J543" s="90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0"/>
      <c r="C544" s="89" t="e">
        <f>"DECODE(C_T."&amp;#REF!&amp;", 0, NULL, C_T."&amp;#REF!&amp;") AS "&amp;#REF!&amp;","</f>
        <v>#REF!</v>
      </c>
      <c r="D544" s="90"/>
      <c r="F544" s="90"/>
      <c r="G544" s="90"/>
      <c r="H544" s="90"/>
      <c r="I544" s="90"/>
      <c r="J544" s="90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0"/>
      <c r="C545" s="89" t="e">
        <f>"DECODE(C_T."&amp;#REF!&amp;", 0, NULL, C_T."&amp;#REF!&amp;") AS "&amp;#REF!&amp;","</f>
        <v>#REF!</v>
      </c>
      <c r="D545" s="90"/>
      <c r="F545" s="90"/>
      <c r="G545" s="90"/>
      <c r="H545" s="90"/>
      <c r="I545" s="90"/>
      <c r="J545" s="90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0"/>
      <c r="C546" s="89" t="e">
        <f>"DECODE(C_T."&amp;#REF!&amp;", 0, NULL, C_T."&amp;#REF!&amp;") AS "&amp;#REF!&amp;","</f>
        <v>#REF!</v>
      </c>
      <c r="D546" s="90"/>
      <c r="F546" s="90"/>
      <c r="G546" s="90"/>
      <c r="H546" s="90"/>
      <c r="I546" s="90"/>
      <c r="J546" s="90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0"/>
      <c r="C547" s="89" t="e">
        <f>"DECODE(C_T."&amp;#REF!&amp;", 0, NULL, C_T."&amp;#REF!&amp;") AS "&amp;#REF!&amp;","</f>
        <v>#REF!</v>
      </c>
      <c r="D547" s="90"/>
      <c r="F547" s="90"/>
      <c r="G547" s="90"/>
      <c r="H547" s="90"/>
      <c r="I547" s="90"/>
      <c r="J547" s="90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0"/>
      <c r="C548" s="89" t="e">
        <f>"DECODE(C_T."&amp;#REF!&amp;", 0, NULL, C_T."&amp;#REF!&amp;") AS "&amp;#REF!&amp;","</f>
        <v>#REF!</v>
      </c>
      <c r="D548" s="90"/>
      <c r="F548" s="90"/>
      <c r="G548" s="90"/>
      <c r="H548" s="90"/>
      <c r="I548" s="90"/>
      <c r="J548" s="90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0"/>
      <c r="C549" s="89" t="e">
        <f>"DECODE(C_T."&amp;#REF!&amp;", 0, NULL, C_T."&amp;#REF!&amp;") AS "&amp;#REF!&amp;","</f>
        <v>#REF!</v>
      </c>
      <c r="D549" s="90"/>
      <c r="F549" s="90"/>
      <c r="G549" s="90"/>
      <c r="H549" s="90"/>
      <c r="I549" s="90"/>
      <c r="J549" s="90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0"/>
      <c r="C550" s="89" t="e">
        <f>"DECODE(C_T."&amp;#REF!&amp;", 0, NULL, C_T."&amp;#REF!&amp;") AS "&amp;#REF!&amp;","</f>
        <v>#REF!</v>
      </c>
      <c r="D550" s="90"/>
      <c r="F550" s="90"/>
      <c r="G550" s="90"/>
      <c r="H550" s="90"/>
      <c r="I550" s="90"/>
      <c r="J550" s="90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0"/>
      <c r="C551" s="89" t="e">
        <f>"DECODE(C_T."&amp;#REF!&amp;", 0, NULL, C_T."&amp;#REF!&amp;") AS "&amp;#REF!&amp;","</f>
        <v>#REF!</v>
      </c>
      <c r="D551" s="90"/>
      <c r="F551" s="90"/>
      <c r="G551" s="90"/>
      <c r="H551" s="90"/>
      <c r="I551" s="90"/>
      <c r="J551" s="90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0"/>
      <c r="C552" s="89" t="e">
        <f>"DECODE(C_T."&amp;#REF!&amp;", 0, NULL, C_T."&amp;#REF!&amp;") AS "&amp;#REF!&amp;","</f>
        <v>#REF!</v>
      </c>
      <c r="D552" s="90"/>
      <c r="F552" s="90"/>
      <c r="G552" s="90"/>
      <c r="H552" s="90"/>
      <c r="I552" s="90"/>
      <c r="J552" s="90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0"/>
      <c r="C553" s="89" t="e">
        <f>"DECODE(C_T."&amp;#REF!&amp;", 0, NULL, C_T."&amp;#REF!&amp;") AS "&amp;#REF!&amp;","</f>
        <v>#REF!</v>
      </c>
      <c r="D553" s="90"/>
      <c r="F553" s="90"/>
      <c r="G553" s="90"/>
      <c r="H553" s="90"/>
      <c r="I553" s="90"/>
      <c r="J553" s="90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0"/>
      <c r="C554" s="89" t="e">
        <f>"DECODE(C_T."&amp;#REF!&amp;", 0, NULL, C_T."&amp;#REF!&amp;") AS "&amp;#REF!&amp;","</f>
        <v>#REF!</v>
      </c>
      <c r="D554" s="90"/>
      <c r="F554" s="90"/>
      <c r="G554" s="90"/>
      <c r="H554" s="90"/>
      <c r="I554" s="90"/>
      <c r="J554" s="90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0"/>
      <c r="C555" s="89" t="e">
        <f>"DECODE(C_T."&amp;#REF!&amp;", 0, NULL, C_T."&amp;#REF!&amp;") AS "&amp;#REF!&amp;","</f>
        <v>#REF!</v>
      </c>
      <c r="D555" s="90"/>
      <c r="F555" s="90"/>
      <c r="G555" s="90"/>
      <c r="H555" s="90"/>
      <c r="I555" s="90"/>
      <c r="J555" s="90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0"/>
      <c r="C556" s="89" t="e">
        <f>"DECODE(C_T."&amp;#REF!&amp;", 0, NULL, C_T."&amp;#REF!&amp;") AS "&amp;#REF!&amp;","</f>
        <v>#REF!</v>
      </c>
      <c r="D556" s="90"/>
      <c r="F556" s="90"/>
      <c r="G556" s="90"/>
      <c r="H556" s="90"/>
      <c r="I556" s="90"/>
      <c r="J556" s="90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0"/>
      <c r="C557" s="89" t="e">
        <f>"DECODE(C_T."&amp;#REF!&amp;", 0, NULL, C_T."&amp;#REF!&amp;") AS "&amp;#REF!&amp;","</f>
        <v>#REF!</v>
      </c>
      <c r="D557" s="90"/>
      <c r="F557" s="90"/>
      <c r="G557" s="90"/>
      <c r="H557" s="90"/>
      <c r="I557" s="90"/>
      <c r="J557" s="90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0"/>
      <c r="C558" s="89" t="e">
        <f>"DECODE(C_T."&amp;#REF!&amp;", 0, NULL, C_T."&amp;#REF!&amp;") AS "&amp;#REF!&amp;","</f>
        <v>#REF!</v>
      </c>
      <c r="D558" s="90"/>
      <c r="F558" s="90"/>
      <c r="G558" s="90"/>
      <c r="H558" s="90"/>
      <c r="I558" s="90"/>
      <c r="J558" s="90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0"/>
      <c r="C559" s="89" t="e">
        <f>"DECODE(C_T."&amp;#REF!&amp;", 0, NULL, C_T."&amp;#REF!&amp;") AS "&amp;#REF!&amp;","</f>
        <v>#REF!</v>
      </c>
      <c r="D559" s="90"/>
      <c r="F559" s="90"/>
      <c r="G559" s="90"/>
      <c r="H559" s="90"/>
      <c r="I559" s="90"/>
      <c r="J559" s="90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0"/>
      <c r="C560" s="89" t="e">
        <f>"DECODE(C_T."&amp;#REF!&amp;", 0, NULL, C_T."&amp;#REF!&amp;") AS "&amp;#REF!&amp;","</f>
        <v>#REF!</v>
      </c>
      <c r="D560" s="90"/>
      <c r="F560" s="90"/>
      <c r="G560" s="90"/>
      <c r="H560" s="90"/>
      <c r="I560" s="90"/>
      <c r="J560" s="90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0"/>
      <c r="C561" s="89" t="e">
        <f>"DECODE(C_T."&amp;#REF!&amp;", 0, NULL, C_T."&amp;#REF!&amp;") AS "&amp;#REF!&amp;","</f>
        <v>#REF!</v>
      </c>
      <c r="D561" s="90"/>
      <c r="F561" s="90"/>
      <c r="G561" s="90"/>
      <c r="H561" s="90"/>
      <c r="I561" s="90"/>
      <c r="J561" s="90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0"/>
      <c r="C562" s="89" t="e">
        <f>"DECODE(C_T."&amp;#REF!&amp;", 0, NULL, C_T."&amp;#REF!&amp;") AS "&amp;#REF!&amp;","</f>
        <v>#REF!</v>
      </c>
      <c r="D562" s="90"/>
      <c r="F562" s="90"/>
      <c r="G562" s="90"/>
      <c r="H562" s="90"/>
      <c r="I562" s="90"/>
      <c r="J562" s="90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0"/>
      <c r="C563" s="89" t="e">
        <f>"DECODE(C_T."&amp;#REF!&amp;", 0, NULL, C_T."&amp;#REF!&amp;") AS "&amp;#REF!&amp;","</f>
        <v>#REF!</v>
      </c>
      <c r="D563" s="90"/>
      <c r="F563" s="90"/>
      <c r="G563" s="90"/>
      <c r="H563" s="90"/>
      <c r="I563" s="90"/>
      <c r="J563" s="90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0"/>
      <c r="C564" s="89" t="e">
        <f>"DECODE(C_T."&amp;#REF!&amp;", 0, NULL, C_T."&amp;#REF!&amp;") AS "&amp;#REF!&amp;","</f>
        <v>#REF!</v>
      </c>
      <c r="D564" s="90"/>
      <c r="F564" s="90"/>
      <c r="G564" s="90"/>
      <c r="H564" s="90"/>
      <c r="I564" s="90"/>
      <c r="J564" s="90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0"/>
      <c r="C565" s="89" t="e">
        <f>"DECODE(C_T."&amp;#REF!&amp;", 0, NULL, C_T."&amp;#REF!&amp;") AS "&amp;#REF!&amp;","</f>
        <v>#REF!</v>
      </c>
      <c r="D565" s="90"/>
      <c r="F565" s="90"/>
      <c r="G565" s="90"/>
      <c r="H565" s="90"/>
      <c r="I565" s="90"/>
      <c r="J565" s="90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0"/>
      <c r="C566" s="89" t="e">
        <f>"DECODE(C_T."&amp;#REF!&amp;", 0, NULL, C_T."&amp;#REF!&amp;") AS "&amp;#REF!&amp;","</f>
        <v>#REF!</v>
      </c>
      <c r="D566" s="90"/>
      <c r="F566" s="90"/>
      <c r="G566" s="90"/>
      <c r="H566" s="90"/>
      <c r="I566" s="90"/>
      <c r="J566" s="90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0"/>
      <c r="C567" s="89" t="e">
        <f>"DECODE(C_T."&amp;#REF!&amp;", 0, NULL, C_T."&amp;#REF!&amp;") AS "&amp;#REF!&amp;","</f>
        <v>#REF!</v>
      </c>
      <c r="D567" s="90"/>
      <c r="F567" s="90"/>
      <c r="G567" s="90"/>
      <c r="H567" s="90"/>
      <c r="I567" s="90"/>
      <c r="J567" s="90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0"/>
      <c r="C568" s="89" t="e">
        <f>"DECODE(C_T."&amp;#REF!&amp;", 0, NULL, C_T."&amp;#REF!&amp;") AS "&amp;#REF!&amp;","</f>
        <v>#REF!</v>
      </c>
      <c r="D568" s="90"/>
      <c r="F568" s="90"/>
      <c r="G568" s="90"/>
      <c r="H568" s="90"/>
      <c r="I568" s="90"/>
      <c r="J568" s="90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0"/>
      <c r="C569" s="89" t="e">
        <f>"DECODE(C_T."&amp;#REF!&amp;", 0, NULL, C_T."&amp;#REF!&amp;") AS "&amp;#REF!&amp;","</f>
        <v>#REF!</v>
      </c>
      <c r="D569" s="90"/>
      <c r="F569" s="90"/>
      <c r="G569" s="90"/>
      <c r="H569" s="90"/>
      <c r="I569" s="90"/>
      <c r="J569" s="90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0"/>
      <c r="C570" s="89" t="e">
        <f>"DECODE(C_T."&amp;#REF!&amp;", 0, NULL, C_T."&amp;#REF!&amp;") AS "&amp;#REF!&amp;","</f>
        <v>#REF!</v>
      </c>
      <c r="D570" s="90"/>
      <c r="F570" s="90"/>
      <c r="G570" s="90"/>
      <c r="H570" s="90"/>
      <c r="I570" s="90"/>
      <c r="J570" s="90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0"/>
      <c r="C571" s="89" t="e">
        <f>"DECODE(C_T."&amp;#REF!&amp;", 0, NULL, C_T."&amp;#REF!&amp;") AS "&amp;#REF!&amp;","</f>
        <v>#REF!</v>
      </c>
      <c r="D571" s="90"/>
      <c r="F571" s="90"/>
      <c r="G571" s="90"/>
      <c r="H571" s="90"/>
      <c r="I571" s="90"/>
      <c r="J571" s="90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0"/>
      <c r="C572" s="89" t="e">
        <f>"DECODE(C_T."&amp;#REF!&amp;", 0, NULL, C_T."&amp;#REF!&amp;") AS "&amp;#REF!&amp;","</f>
        <v>#REF!</v>
      </c>
      <c r="D572" s="90"/>
      <c r="F572" s="90"/>
      <c r="G572" s="90"/>
      <c r="H572" s="90"/>
      <c r="I572" s="90"/>
      <c r="J572" s="90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0"/>
      <c r="C573" s="89" t="e">
        <f>"DECODE(C_T."&amp;#REF!&amp;", 0, NULL, C_T."&amp;#REF!&amp;") AS "&amp;#REF!&amp;","</f>
        <v>#REF!</v>
      </c>
      <c r="D573" s="90"/>
      <c r="F573" s="90"/>
      <c r="G573" s="90"/>
      <c r="H573" s="90"/>
      <c r="I573" s="90"/>
      <c r="J573" s="90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0"/>
      <c r="C574" s="89" t="e">
        <f>"DECODE(C_T."&amp;#REF!&amp;", 0, NULL, C_T."&amp;#REF!&amp;") AS "&amp;#REF!&amp;","</f>
        <v>#REF!</v>
      </c>
      <c r="D574" s="90"/>
      <c r="F574" s="90"/>
      <c r="G574" s="90"/>
      <c r="H574" s="90"/>
      <c r="I574" s="90"/>
      <c r="J574" s="90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0"/>
      <c r="C575" s="89" t="e">
        <f>"DECODE(C_T."&amp;#REF!&amp;", 0, NULL, C_T."&amp;#REF!&amp;") AS "&amp;#REF!&amp;","</f>
        <v>#REF!</v>
      </c>
      <c r="D575" s="90"/>
      <c r="F575" s="90"/>
      <c r="G575" s="90"/>
      <c r="H575" s="90"/>
      <c r="I575" s="90"/>
      <c r="J575" s="90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0"/>
      <c r="C576" s="89" t="e">
        <f>"DECODE(C_T."&amp;#REF!&amp;", 0, NULL, C_T."&amp;#REF!&amp;") AS "&amp;#REF!&amp;","</f>
        <v>#REF!</v>
      </c>
      <c r="D576" s="90"/>
      <c r="F576" s="90"/>
      <c r="G576" s="90"/>
      <c r="H576" s="90"/>
      <c r="I576" s="90"/>
      <c r="J576" s="90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0"/>
      <c r="C577" s="89" t="e">
        <f>"DECODE(C_T."&amp;#REF!&amp;", 0, NULL, C_T."&amp;#REF!&amp;") AS "&amp;#REF!&amp;","</f>
        <v>#REF!</v>
      </c>
      <c r="D577" s="90"/>
      <c r="F577" s="90"/>
      <c r="G577" s="90"/>
      <c r="H577" s="90"/>
      <c r="I577" s="90"/>
      <c r="J577" s="90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0"/>
      <c r="C578" s="89" t="e">
        <f>"DECODE(C_T."&amp;#REF!&amp;", 0, NULL, C_T."&amp;#REF!&amp;") AS "&amp;#REF!&amp;","</f>
        <v>#REF!</v>
      </c>
      <c r="D578" s="90"/>
      <c r="F578" s="90"/>
      <c r="G578" s="90"/>
      <c r="H578" s="90"/>
      <c r="I578" s="90"/>
      <c r="J578" s="90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0"/>
      <c r="C579" s="89" t="e">
        <f>"DECODE(C_T."&amp;#REF!&amp;", 0, NULL, C_T."&amp;#REF!&amp;") AS "&amp;#REF!&amp;","</f>
        <v>#REF!</v>
      </c>
      <c r="D579" s="90"/>
      <c r="F579" s="90"/>
      <c r="G579" s="90"/>
      <c r="H579" s="90"/>
      <c r="I579" s="90"/>
      <c r="J579" s="90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0"/>
      <c r="C580" s="89" t="e">
        <f>"DECODE(C_T."&amp;#REF!&amp;", 0, NULL, C_T."&amp;#REF!&amp;") AS "&amp;#REF!&amp;","</f>
        <v>#REF!</v>
      </c>
      <c r="D580" s="90"/>
      <c r="F580" s="90"/>
      <c r="G580" s="90"/>
      <c r="H580" s="90"/>
      <c r="I580" s="90"/>
      <c r="J580" s="90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0"/>
      <c r="C581" s="89" t="e">
        <f>"DECODE(C_T."&amp;#REF!&amp;", 0, NULL, C_T."&amp;#REF!&amp;") AS "&amp;#REF!&amp;","</f>
        <v>#REF!</v>
      </c>
      <c r="D581" s="90"/>
      <c r="F581" s="90"/>
      <c r="G581" s="90"/>
      <c r="H581" s="90"/>
      <c r="I581" s="90"/>
      <c r="J581" s="90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0"/>
      <c r="C582" s="89" t="e">
        <f>"DECODE(C_T."&amp;#REF!&amp;", 0, NULL, C_T."&amp;#REF!&amp;") AS "&amp;#REF!&amp;","</f>
        <v>#REF!</v>
      </c>
      <c r="D582" s="90"/>
      <c r="F582" s="90"/>
      <c r="G582" s="90"/>
      <c r="H582" s="90"/>
      <c r="I582" s="90"/>
      <c r="J582" s="90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0"/>
      <c r="C583" s="89" t="e">
        <f>"DECODE(C_T."&amp;#REF!&amp;", 0, NULL, C_T."&amp;#REF!&amp;") AS "&amp;#REF!&amp;","</f>
        <v>#REF!</v>
      </c>
      <c r="D583" s="90"/>
      <c r="F583" s="90"/>
      <c r="G583" s="90"/>
      <c r="H583" s="90"/>
      <c r="I583" s="90"/>
      <c r="J583" s="90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0"/>
      <c r="C584" s="89" t="e">
        <f>"DECODE(C_T."&amp;#REF!&amp;", 0, NULL, C_T."&amp;#REF!&amp;") AS "&amp;#REF!&amp;","</f>
        <v>#REF!</v>
      </c>
      <c r="D584" s="90"/>
      <c r="F584" s="90"/>
      <c r="G584" s="90"/>
      <c r="H584" s="90"/>
      <c r="I584" s="90"/>
      <c r="J584" s="90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0"/>
      <c r="C585" s="89" t="e">
        <f>"DECODE(C_T."&amp;#REF!&amp;", 0, NULL, C_T."&amp;#REF!&amp;") AS "&amp;#REF!&amp;","</f>
        <v>#REF!</v>
      </c>
      <c r="D585" s="90"/>
      <c r="F585" s="90"/>
      <c r="G585" s="90"/>
      <c r="H585" s="90"/>
      <c r="I585" s="90"/>
      <c r="J585" s="90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0"/>
      <c r="C586" s="89" t="e">
        <f>"DECODE(C_T."&amp;#REF!&amp;", 0, NULL, C_T."&amp;#REF!&amp;") AS "&amp;#REF!&amp;","</f>
        <v>#REF!</v>
      </c>
      <c r="D586" s="90"/>
      <c r="F586" s="90"/>
      <c r="G586" s="90"/>
      <c r="H586" s="90"/>
      <c r="I586" s="90"/>
      <c r="J586" s="90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0"/>
      <c r="C587" s="89" t="e">
        <f>"DECODE(C_T."&amp;#REF!&amp;", 0, NULL, C_T."&amp;#REF!&amp;") AS "&amp;#REF!&amp;","</f>
        <v>#REF!</v>
      </c>
      <c r="D587" s="90"/>
      <c r="F587" s="90"/>
      <c r="G587" s="90"/>
      <c r="H587" s="90"/>
      <c r="I587" s="90"/>
      <c r="J587" s="90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0"/>
      <c r="C588" s="89" t="e">
        <f>"DECODE(C_T."&amp;#REF!&amp;", 0, NULL, C_T."&amp;#REF!&amp;") AS "&amp;#REF!&amp;","</f>
        <v>#REF!</v>
      </c>
      <c r="D588" s="90"/>
      <c r="F588" s="90"/>
      <c r="G588" s="90"/>
      <c r="H588" s="90"/>
      <c r="I588" s="90"/>
      <c r="J588" s="90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0"/>
      <c r="C589" s="89" t="e">
        <f>"DECODE(C_T."&amp;#REF!&amp;", 0, NULL, C_T."&amp;#REF!&amp;") AS "&amp;#REF!&amp;","</f>
        <v>#REF!</v>
      </c>
      <c r="D589" s="90"/>
      <c r="F589" s="90"/>
      <c r="G589" s="90"/>
      <c r="H589" s="90"/>
      <c r="I589" s="90"/>
      <c r="J589" s="90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0"/>
      <c r="C590" s="89" t="e">
        <f>"DECODE(C_T."&amp;#REF!&amp;", 0, NULL, C_T."&amp;#REF!&amp;") AS "&amp;#REF!&amp;","</f>
        <v>#REF!</v>
      </c>
      <c r="D590" s="90"/>
      <c r="F590" s="90"/>
      <c r="G590" s="90"/>
      <c r="H590" s="90"/>
      <c r="I590" s="90"/>
      <c r="J590" s="90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0"/>
      <c r="C591" s="89" t="e">
        <f>"DECODE(C_T."&amp;#REF!&amp;", 0, NULL, C_T."&amp;#REF!&amp;") AS "&amp;#REF!&amp;","</f>
        <v>#REF!</v>
      </c>
      <c r="D591" s="90"/>
      <c r="F591" s="90"/>
      <c r="G591" s="90"/>
      <c r="H591" s="90"/>
      <c r="I591" s="90"/>
      <c r="J591" s="90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0"/>
      <c r="C592" s="89" t="e">
        <f>"DECODE(C_T."&amp;#REF!&amp;", 0, NULL, C_T."&amp;#REF!&amp;") AS "&amp;#REF!&amp;","</f>
        <v>#REF!</v>
      </c>
      <c r="D592" s="90"/>
      <c r="F592" s="90"/>
      <c r="G592" s="90"/>
      <c r="H592" s="90"/>
      <c r="I592" s="90"/>
      <c r="J592" s="90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0"/>
      <c r="C593" s="89" t="e">
        <f>"DECODE(C_T."&amp;#REF!&amp;", 0, NULL, C_T."&amp;#REF!&amp;") AS "&amp;#REF!&amp;","</f>
        <v>#REF!</v>
      </c>
      <c r="D593" s="90"/>
      <c r="F593" s="90"/>
      <c r="G593" s="90"/>
      <c r="H593" s="90"/>
      <c r="I593" s="90"/>
      <c r="J593" s="90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0"/>
      <c r="C594" s="89" t="e">
        <f>"DECODE(C_T."&amp;#REF!&amp;", 0, NULL, C_T."&amp;#REF!&amp;") AS "&amp;#REF!&amp;","</f>
        <v>#REF!</v>
      </c>
      <c r="D594" s="90"/>
      <c r="F594" s="90"/>
      <c r="G594" s="90"/>
      <c r="H594" s="90"/>
      <c r="I594" s="90"/>
      <c r="J594" s="90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0"/>
      <c r="C595" s="89" t="e">
        <f>"DECODE(C_T."&amp;#REF!&amp;", 0, NULL, C_T."&amp;#REF!&amp;") AS "&amp;#REF!&amp;","</f>
        <v>#REF!</v>
      </c>
      <c r="D595" s="90"/>
      <c r="F595" s="90"/>
      <c r="G595" s="90"/>
      <c r="H595" s="90"/>
      <c r="I595" s="90"/>
      <c r="J595" s="90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0"/>
      <c r="C596" s="89" t="e">
        <f>"DECODE(C_T."&amp;#REF!&amp;", 0, NULL, C_T."&amp;#REF!&amp;") AS "&amp;#REF!&amp;","</f>
        <v>#REF!</v>
      </c>
      <c r="D596" s="90"/>
      <c r="F596" s="90"/>
      <c r="G596" s="90"/>
      <c r="H596" s="90"/>
      <c r="I596" s="90"/>
      <c r="J596" s="90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0"/>
      <c r="C597" s="89" t="e">
        <f>"DECODE(C_T."&amp;#REF!&amp;", 0, NULL, C_T."&amp;#REF!&amp;") AS "&amp;#REF!&amp;","</f>
        <v>#REF!</v>
      </c>
      <c r="D597" s="90"/>
      <c r="F597" s="90"/>
      <c r="G597" s="90"/>
      <c r="H597" s="90"/>
      <c r="I597" s="90"/>
      <c r="J597" s="90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0"/>
      <c r="C598" s="89" t="e">
        <f>"DECODE(C_T."&amp;#REF!&amp;", 0, NULL, C_T."&amp;#REF!&amp;") AS "&amp;#REF!&amp;","</f>
        <v>#REF!</v>
      </c>
      <c r="D598" s="90"/>
      <c r="F598" s="90"/>
      <c r="G598" s="90"/>
      <c r="H598" s="90"/>
      <c r="I598" s="90"/>
      <c r="J598" s="90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0"/>
      <c r="C599" s="89" t="e">
        <f>"DECODE(C_T."&amp;#REF!&amp;", 0, NULL, C_T."&amp;#REF!&amp;") AS "&amp;#REF!&amp;","</f>
        <v>#REF!</v>
      </c>
      <c r="D599" s="90"/>
      <c r="F599" s="90"/>
      <c r="G599" s="90"/>
      <c r="H599" s="90"/>
      <c r="I599" s="90"/>
      <c r="J599" s="90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0"/>
      <c r="C600" s="89" t="e">
        <f>"DECODE(C_T."&amp;#REF!&amp;", 0, NULL, C_T."&amp;#REF!&amp;") AS "&amp;#REF!&amp;","</f>
        <v>#REF!</v>
      </c>
      <c r="D600" s="90"/>
      <c r="F600" s="90"/>
      <c r="G600" s="90"/>
      <c r="H600" s="90"/>
      <c r="I600" s="90"/>
      <c r="J600" s="90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0"/>
      <c r="C601" s="89" t="e">
        <f>"DECODE(C_T."&amp;#REF!&amp;", 0, NULL, C_T."&amp;#REF!&amp;") AS "&amp;#REF!&amp;","</f>
        <v>#REF!</v>
      </c>
      <c r="D601" s="90"/>
      <c r="F601" s="90"/>
      <c r="G601" s="90"/>
      <c r="H601" s="90"/>
      <c r="I601" s="90"/>
      <c r="J601" s="90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0"/>
      <c r="C602" s="89" t="e">
        <f>"DECODE(C_T."&amp;#REF!&amp;", 0, NULL, C_T."&amp;#REF!&amp;") AS "&amp;#REF!&amp;","</f>
        <v>#REF!</v>
      </c>
      <c r="D602" s="90"/>
      <c r="F602" s="90"/>
      <c r="G602" s="90"/>
      <c r="H602" s="90"/>
      <c r="I602" s="90"/>
      <c r="J602" s="90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0"/>
      <c r="C603" s="89" t="e">
        <f>"DECODE(C_T."&amp;#REF!&amp;", 0, NULL, C_T."&amp;#REF!&amp;") AS "&amp;#REF!&amp;","</f>
        <v>#REF!</v>
      </c>
      <c r="D603" s="90"/>
      <c r="F603" s="90"/>
      <c r="G603" s="90"/>
      <c r="H603" s="90"/>
      <c r="I603" s="90"/>
      <c r="J603" s="90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0"/>
      <c r="C604" s="89" t="e">
        <f>"DECODE(C_T."&amp;#REF!&amp;", 0, NULL, C_T."&amp;#REF!&amp;") AS "&amp;#REF!&amp;","</f>
        <v>#REF!</v>
      </c>
      <c r="D604" s="90"/>
      <c r="F604" s="90"/>
      <c r="G604" s="90"/>
      <c r="H604" s="90"/>
      <c r="I604" s="90"/>
      <c r="J604" s="90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0"/>
      <c r="C605" s="89" t="e">
        <f>"DECODE(C_T."&amp;#REF!&amp;", 0, NULL, C_T."&amp;#REF!&amp;") AS "&amp;#REF!&amp;","</f>
        <v>#REF!</v>
      </c>
      <c r="D605" s="90"/>
      <c r="F605" s="90"/>
      <c r="G605" s="90"/>
      <c r="H605" s="90"/>
      <c r="I605" s="90"/>
      <c r="J605" s="90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0"/>
      <c r="C606" s="89" t="e">
        <f>"DECODE(C_T."&amp;#REF!&amp;", 0, NULL, C_T."&amp;#REF!&amp;") AS "&amp;#REF!&amp;","</f>
        <v>#REF!</v>
      </c>
      <c r="D606" s="90"/>
      <c r="F606" s="90"/>
      <c r="G606" s="90"/>
      <c r="H606" s="90"/>
      <c r="I606" s="90"/>
      <c r="J606" s="90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0"/>
      <c r="C607" s="89" t="e">
        <f>"DECODE(C_T."&amp;#REF!&amp;", 0, NULL, C_T."&amp;#REF!&amp;") AS "&amp;#REF!&amp;","</f>
        <v>#REF!</v>
      </c>
      <c r="D607" s="90"/>
      <c r="F607" s="90"/>
      <c r="G607" s="90"/>
      <c r="H607" s="90"/>
      <c r="I607" s="90"/>
      <c r="J607" s="90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0"/>
      <c r="C608" s="89" t="e">
        <f>"DECODE(C_T."&amp;#REF!&amp;", 0, NULL, C_T."&amp;#REF!&amp;") AS "&amp;#REF!&amp;","</f>
        <v>#REF!</v>
      </c>
      <c r="D608" s="90"/>
      <c r="F608" s="90"/>
      <c r="G608" s="90"/>
      <c r="H608" s="90"/>
      <c r="I608" s="90"/>
      <c r="J608" s="90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0"/>
      <c r="C609" s="89" t="e">
        <f>"DECODE(C_T."&amp;#REF!&amp;", 0, NULL, C_T."&amp;#REF!&amp;") AS "&amp;#REF!&amp;","</f>
        <v>#REF!</v>
      </c>
      <c r="D609" s="90"/>
      <c r="F609" s="90"/>
      <c r="G609" s="90"/>
      <c r="H609" s="90"/>
      <c r="I609" s="90"/>
      <c r="J609" s="90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0"/>
      <c r="C610" s="89" t="e">
        <f>"DECODE(C_T."&amp;#REF!&amp;", 0, NULL, C_T."&amp;#REF!&amp;") AS "&amp;#REF!&amp;","</f>
        <v>#REF!</v>
      </c>
      <c r="D610" s="90"/>
      <c r="F610" s="90"/>
      <c r="G610" s="90"/>
      <c r="H610" s="90"/>
      <c r="I610" s="90"/>
      <c r="J610" s="90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0"/>
      <c r="C611" s="89" t="e">
        <f>"DECODE(C_T."&amp;#REF!&amp;", 0, NULL, C_T."&amp;#REF!&amp;") AS "&amp;#REF!&amp;","</f>
        <v>#REF!</v>
      </c>
      <c r="D611" s="90"/>
      <c r="F611" s="90"/>
      <c r="G611" s="90"/>
      <c r="H611" s="90"/>
      <c r="I611" s="90"/>
      <c r="J611" s="90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0"/>
      <c r="C612" s="89" t="e">
        <f>"DECODE(C_T."&amp;#REF!&amp;", 0, NULL, C_T."&amp;#REF!&amp;") AS "&amp;#REF!&amp;","</f>
        <v>#REF!</v>
      </c>
      <c r="D612" s="90"/>
      <c r="F612" s="90"/>
      <c r="G612" s="90"/>
      <c r="H612" s="90"/>
      <c r="I612" s="90"/>
      <c r="J612" s="90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0"/>
      <c r="C613" s="89" t="e">
        <f>"DECODE(C_T."&amp;#REF!&amp;", 0, NULL, C_T."&amp;#REF!&amp;") AS "&amp;#REF!&amp;","</f>
        <v>#REF!</v>
      </c>
      <c r="D613" s="90"/>
      <c r="F613" s="90"/>
      <c r="G613" s="90"/>
      <c r="H613" s="90"/>
      <c r="I613" s="90"/>
      <c r="J613" s="90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0"/>
      <c r="C614" s="89" t="e">
        <f>"DECODE(C_T."&amp;#REF!&amp;", 0, NULL, C_T."&amp;#REF!&amp;") AS "&amp;#REF!&amp;","</f>
        <v>#REF!</v>
      </c>
      <c r="D614" s="90"/>
      <c r="F614" s="90"/>
      <c r="G614" s="90"/>
      <c r="H614" s="90"/>
      <c r="I614" s="90"/>
      <c r="J614" s="90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0"/>
      <c r="C615" s="89" t="e">
        <f>"DECODE(C_T."&amp;#REF!&amp;", 0, NULL, C_T."&amp;#REF!&amp;") AS "&amp;#REF!&amp;","</f>
        <v>#REF!</v>
      </c>
      <c r="D615" s="90"/>
      <c r="F615" s="90"/>
      <c r="G615" s="90"/>
      <c r="H615" s="90"/>
      <c r="I615" s="90"/>
      <c r="J615" s="90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0"/>
      <c r="C616" s="89" t="e">
        <f>"DECODE(C_T."&amp;#REF!&amp;", 0, NULL, C_T."&amp;#REF!&amp;") AS "&amp;#REF!&amp;","</f>
        <v>#REF!</v>
      </c>
      <c r="D616" s="90"/>
      <c r="F616" s="90"/>
      <c r="G616" s="90"/>
      <c r="H616" s="90"/>
      <c r="I616" s="90"/>
      <c r="J616" s="90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0"/>
      <c r="C617" s="89" t="e">
        <f>"DECODE(C_T."&amp;#REF!&amp;", 0, NULL, C_T."&amp;#REF!&amp;") AS "&amp;#REF!&amp;","</f>
        <v>#REF!</v>
      </c>
      <c r="D617" s="90"/>
      <c r="F617" s="90"/>
      <c r="G617" s="90"/>
      <c r="H617" s="90"/>
      <c r="I617" s="90"/>
      <c r="J617" s="90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0"/>
      <c r="C618" s="89" t="e">
        <f>"DECODE(C_T."&amp;#REF!&amp;", 0, NULL, C_T."&amp;#REF!&amp;") AS "&amp;#REF!&amp;","</f>
        <v>#REF!</v>
      </c>
      <c r="D618" s="90"/>
      <c r="F618" s="90"/>
      <c r="G618" s="90"/>
      <c r="H618" s="90"/>
      <c r="I618" s="90"/>
      <c r="J618" s="90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0"/>
      <c r="C619" s="89" t="e">
        <f>"DECODE(C_T."&amp;#REF!&amp;", 0, NULL, C_T."&amp;#REF!&amp;") AS "&amp;#REF!&amp;","</f>
        <v>#REF!</v>
      </c>
      <c r="D619" s="90"/>
      <c r="F619" s="90"/>
      <c r="G619" s="90"/>
      <c r="H619" s="90"/>
      <c r="I619" s="90"/>
      <c r="J619" s="90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0"/>
      <c r="C620" s="89" t="e">
        <f>"DECODE(C_T."&amp;#REF!&amp;", 0, NULL, C_T."&amp;#REF!&amp;") AS "&amp;#REF!&amp;","</f>
        <v>#REF!</v>
      </c>
      <c r="D620" s="90"/>
      <c r="F620" s="90"/>
      <c r="G620" s="90"/>
      <c r="H620" s="90"/>
      <c r="I620" s="90"/>
      <c r="J620" s="90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0"/>
      <c r="C621" s="89" t="e">
        <f>"DECODE(C_T."&amp;#REF!&amp;", 0, NULL, C_T."&amp;#REF!&amp;") AS "&amp;#REF!&amp;","</f>
        <v>#REF!</v>
      </c>
      <c r="D621" s="90"/>
      <c r="F621" s="90"/>
      <c r="G621" s="90"/>
      <c r="H621" s="90"/>
      <c r="I621" s="90"/>
      <c r="J621" s="90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0"/>
      <c r="C622" s="89" t="e">
        <f>"DECODE(C_T."&amp;#REF!&amp;", 0, NULL, C_T."&amp;#REF!&amp;") AS "&amp;#REF!&amp;","</f>
        <v>#REF!</v>
      </c>
      <c r="D622" s="90"/>
      <c r="F622" s="90"/>
      <c r="G622" s="90"/>
      <c r="H622" s="90"/>
      <c r="I622" s="90"/>
      <c r="J622" s="90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0"/>
      <c r="C623" s="89" t="e">
        <f>"DECODE(C_T."&amp;#REF!&amp;", 0, NULL, C_T."&amp;#REF!&amp;") AS "&amp;#REF!&amp;","</f>
        <v>#REF!</v>
      </c>
      <c r="D623" s="90"/>
      <c r="F623" s="90"/>
      <c r="G623" s="90"/>
      <c r="H623" s="90"/>
      <c r="I623" s="90"/>
      <c r="J623" s="90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0"/>
      <c r="C624" s="89" t="e">
        <f>"DECODE(C_T."&amp;#REF!&amp;", 0, NULL, C_T."&amp;#REF!&amp;") AS "&amp;#REF!&amp;","</f>
        <v>#REF!</v>
      </c>
      <c r="D624" s="90"/>
      <c r="F624" s="90"/>
      <c r="G624" s="90"/>
      <c r="H624" s="90"/>
      <c r="I624" s="90"/>
      <c r="J624" s="90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0"/>
      <c r="C625" s="89" t="e">
        <f>"DECODE(C_T."&amp;#REF!&amp;", 0, NULL, C_T."&amp;#REF!&amp;") AS "&amp;#REF!&amp;","</f>
        <v>#REF!</v>
      </c>
      <c r="D625" s="90"/>
      <c r="F625" s="90"/>
      <c r="G625" s="90"/>
      <c r="H625" s="90"/>
      <c r="I625" s="90"/>
      <c r="J625" s="90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0"/>
      <c r="C626" s="89" t="e">
        <f>"DECODE(C_T."&amp;#REF!&amp;", 0, NULL, C_T."&amp;#REF!&amp;") AS "&amp;#REF!&amp;","</f>
        <v>#REF!</v>
      </c>
      <c r="D626" s="90"/>
      <c r="F626" s="90"/>
      <c r="G626" s="90"/>
      <c r="H626" s="90"/>
      <c r="I626" s="90"/>
      <c r="J626" s="90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0"/>
      <c r="C627" s="89" t="e">
        <f>"DECODE(C_T."&amp;#REF!&amp;", 0, NULL, C_T."&amp;#REF!&amp;") AS "&amp;#REF!&amp;","</f>
        <v>#REF!</v>
      </c>
      <c r="D627" s="90"/>
      <c r="F627" s="90"/>
      <c r="G627" s="90"/>
      <c r="H627" s="90"/>
      <c r="I627" s="90"/>
      <c r="J627" s="90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0"/>
      <c r="C628" s="89" t="e">
        <f>"DECODE(C_T."&amp;#REF!&amp;", 0, NULL, C_T."&amp;#REF!&amp;") AS "&amp;#REF!&amp;","</f>
        <v>#REF!</v>
      </c>
      <c r="D628" s="90"/>
      <c r="F628" s="90"/>
      <c r="G628" s="90"/>
      <c r="H628" s="90"/>
      <c r="I628" s="90"/>
      <c r="J628" s="90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0"/>
      <c r="C629" s="89" t="e">
        <f>"DECODE(C_T."&amp;#REF!&amp;", 0, NULL, C_T."&amp;#REF!&amp;") AS "&amp;#REF!&amp;","</f>
        <v>#REF!</v>
      </c>
      <c r="D629" s="90"/>
      <c r="F629" s="90"/>
      <c r="G629" s="90"/>
      <c r="H629" s="90"/>
      <c r="I629" s="90"/>
      <c r="J629" s="90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0"/>
      <c r="C630" s="89" t="e">
        <f>"DECODE(C_T."&amp;#REF!&amp;", 0, NULL, C_T."&amp;#REF!&amp;") AS "&amp;#REF!&amp;","</f>
        <v>#REF!</v>
      </c>
      <c r="D630" s="90"/>
      <c r="F630" s="90"/>
      <c r="G630" s="90"/>
      <c r="H630" s="90"/>
      <c r="I630" s="90"/>
      <c r="J630" s="90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0"/>
      <c r="C631" s="89" t="e">
        <f>"DECODE(C_T."&amp;#REF!&amp;", 0, NULL, C_T."&amp;#REF!&amp;") AS "&amp;#REF!&amp;","</f>
        <v>#REF!</v>
      </c>
      <c r="D631" s="90"/>
      <c r="F631" s="90"/>
      <c r="G631" s="90"/>
      <c r="H631" s="90"/>
      <c r="I631" s="90"/>
      <c r="J631" s="90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0"/>
      <c r="C632" s="89" t="e">
        <f>"DECODE(C_T."&amp;#REF!&amp;", 0, NULL, C_T."&amp;#REF!&amp;") AS "&amp;#REF!&amp;","</f>
        <v>#REF!</v>
      </c>
      <c r="D632" s="90"/>
      <c r="F632" s="90"/>
      <c r="G632" s="90"/>
      <c r="H632" s="90"/>
      <c r="I632" s="90"/>
      <c r="J632" s="90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0"/>
      <c r="C633" s="89" t="e">
        <f>"DECODE(C_T."&amp;#REF!&amp;", 0, NULL, C_T."&amp;#REF!&amp;") AS "&amp;#REF!&amp;","</f>
        <v>#REF!</v>
      </c>
      <c r="D633" s="90"/>
      <c r="F633" s="90"/>
      <c r="G633" s="90"/>
      <c r="H633" s="90"/>
      <c r="I633" s="90"/>
      <c r="J633" s="90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0"/>
      <c r="C634" s="89" t="e">
        <f>"DECODE(C_T."&amp;#REF!&amp;", 0, NULL, C_T."&amp;#REF!&amp;") AS "&amp;#REF!&amp;","</f>
        <v>#REF!</v>
      </c>
      <c r="D634" s="90"/>
      <c r="F634" s="90"/>
      <c r="G634" s="90"/>
      <c r="H634" s="90"/>
      <c r="I634" s="90"/>
      <c r="J634" s="90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0"/>
      <c r="C635" s="89" t="e">
        <f>"DECODE(C_T."&amp;#REF!&amp;", 0, NULL, C_T."&amp;#REF!&amp;") AS "&amp;#REF!&amp;","</f>
        <v>#REF!</v>
      </c>
      <c r="D635" s="90"/>
      <c r="F635" s="90"/>
      <c r="G635" s="90"/>
      <c r="H635" s="90"/>
      <c r="I635" s="90"/>
      <c r="J635" s="90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0"/>
      <c r="C636" s="89" t="e">
        <f>"DECODE(C_T."&amp;#REF!&amp;", 0, NULL, C_T."&amp;#REF!&amp;") AS "&amp;#REF!&amp;","</f>
        <v>#REF!</v>
      </c>
      <c r="D636" s="90"/>
      <c r="F636" s="90"/>
      <c r="G636" s="90"/>
      <c r="H636" s="90"/>
      <c r="I636" s="90"/>
      <c r="J636" s="90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0"/>
      <c r="C637" s="89" t="e">
        <f>"DECODE(C_T."&amp;#REF!&amp;", 0, NULL, C_T."&amp;#REF!&amp;") AS "&amp;#REF!&amp;","</f>
        <v>#REF!</v>
      </c>
      <c r="D637" s="90"/>
      <c r="F637" s="90"/>
      <c r="G637" s="90"/>
      <c r="H637" s="90"/>
      <c r="I637" s="90"/>
      <c r="J637" s="90"/>
    </row>
    <row r="638" spans="1:10" ht="11.25" customHeight="1">
      <c r="A638" s="89" t="e">
        <f>"HTP.P('&lt;"&amp;#REF!&amp;"&gt;' || "&amp;IF(MID(#REF!,1,4)="STUB","NULL","REC."&amp;#REF!)&amp;" || '&lt;/"&amp;#REF!&amp;"&gt;');"</f>
        <v>#REF!</v>
      </c>
      <c r="B638" s="90"/>
      <c r="C638" s="89" t="e">
        <f>"DECODE(C_T."&amp;#REF!&amp;", 0, NULL, C_T."&amp;#REF!&amp;") AS "&amp;#REF!&amp;","</f>
        <v>#REF!</v>
      </c>
      <c r="D638" s="90"/>
      <c r="F638" s="90"/>
      <c r="G638" s="90"/>
      <c r="H638" s="90"/>
      <c r="I638" s="90"/>
      <c r="J638" s="90"/>
    </row>
    <row r="639" spans="1:10" ht="11.25" customHeight="1">
      <c r="A639" s="89" t="e">
        <f>"HTP.P('&lt;"&amp;#REF!&amp;"&gt;' || "&amp;IF(MID(#REF!,1,4)="STUB","NULL","REC."&amp;#REF!)&amp;" || '&lt;/"&amp;#REF!&amp;"&gt;');"</f>
        <v>#REF!</v>
      </c>
      <c r="B639" s="90"/>
      <c r="C639" s="89" t="e">
        <f>"DECODE(C_T."&amp;#REF!&amp;", 0, NULL, C_T."&amp;#REF!&amp;") AS "&amp;#REF!&amp;","</f>
        <v>#REF!</v>
      </c>
      <c r="D639" s="90"/>
      <c r="F639" s="90"/>
      <c r="G639" s="90"/>
      <c r="H639" s="90"/>
      <c r="I639" s="90"/>
      <c r="J639" s="90"/>
    </row>
    <row r="640" spans="1:10" ht="11.25" customHeight="1">
      <c r="A640" s="89" t="e">
        <f>"HTP.P('&lt;"&amp;#REF!&amp;"&gt;' || "&amp;IF(MID(#REF!,1,4)="STUB","NULL","REC."&amp;#REF!)&amp;" || '&lt;/"&amp;#REF!&amp;"&gt;');"</f>
        <v>#REF!</v>
      </c>
      <c r="B640" s="90"/>
      <c r="C640" s="89" t="e">
        <f>"DECODE(C_T."&amp;#REF!&amp;", 0, NULL, C_T."&amp;#REF!&amp;") AS "&amp;#REF!&amp;","</f>
        <v>#REF!</v>
      </c>
      <c r="D640" s="90"/>
      <c r="F640" s="90"/>
      <c r="G640" s="90"/>
      <c r="H640" s="90"/>
      <c r="I640" s="90"/>
      <c r="J640" s="90"/>
    </row>
    <row r="641" spans="1:10" ht="11.25" customHeight="1">
      <c r="A641" s="89" t="e">
        <f>"HTP.P('&lt;"&amp;#REF!&amp;"&gt;' || "&amp;IF(MID(#REF!,1,4)="STUB","NULL","REC."&amp;#REF!)&amp;" || '&lt;/"&amp;#REF!&amp;"&gt;');"</f>
        <v>#REF!</v>
      </c>
      <c r="B641" s="90"/>
      <c r="C641" s="89" t="e">
        <f>"DECODE(C_T."&amp;#REF!&amp;", 0, NULL, C_T."&amp;#REF!&amp;") AS "&amp;#REF!&amp;","</f>
        <v>#REF!</v>
      </c>
      <c r="D641" s="90"/>
      <c r="F641" s="90"/>
      <c r="G641" s="90"/>
      <c r="H641" s="90"/>
      <c r="I641" s="90"/>
      <c r="J641" s="90"/>
    </row>
    <row r="642" spans="1:10" ht="11.25" customHeight="1">
      <c r="A642" s="90"/>
      <c r="B642" s="90"/>
      <c r="C642" s="90"/>
      <c r="D642" s="90"/>
      <c r="F642" s="90"/>
      <c r="G642" s="90"/>
      <c r="H642" s="90"/>
      <c r="I642" s="90"/>
      <c r="J642" s="90"/>
    </row>
    <row r="643" spans="1:10" ht="11.25" customHeight="1">
      <c r="A643" s="90"/>
      <c r="B643" s="90"/>
      <c r="C643" s="90"/>
      <c r="D643" s="90"/>
      <c r="F643" s="90"/>
      <c r="G643" s="90"/>
      <c r="H643" s="90"/>
      <c r="I643" s="90"/>
      <c r="J643" s="90"/>
    </row>
    <row r="644" spans="1:10" ht="11.25" customHeight="1">
      <c r="A644" s="90"/>
      <c r="B644" s="90"/>
      <c r="C644" s="90"/>
      <c r="D644" s="90"/>
      <c r="F644" s="90"/>
      <c r="G644" s="90"/>
      <c r="H644" s="90"/>
      <c r="I644" s="90"/>
      <c r="J644" s="90"/>
    </row>
    <row r="645" spans="1:10" ht="11.25" customHeight="1">
      <c r="A645" s="90"/>
      <c r="B645" s="90"/>
      <c r="C645" s="90"/>
      <c r="D645" s="90"/>
      <c r="F645" s="90"/>
      <c r="G645" s="90"/>
      <c r="H645" s="90"/>
      <c r="I645" s="90"/>
      <c r="J645" s="90"/>
    </row>
    <row r="646" spans="1:10" ht="11.25" customHeight="1">
      <c r="A646" s="90"/>
      <c r="B646" s="90"/>
      <c r="C646" s="90"/>
      <c r="D646" s="90"/>
      <c r="F646" s="90"/>
      <c r="G646" s="90"/>
      <c r="H646" s="90"/>
      <c r="I646" s="90"/>
      <c r="J646" s="90"/>
    </row>
    <row r="647" spans="1:10" ht="11.25" customHeight="1">
      <c r="A647" s="90"/>
      <c r="B647" s="90"/>
      <c r="C647" s="90"/>
      <c r="D647" s="90"/>
      <c r="F647" s="90"/>
      <c r="G647" s="90"/>
      <c r="H647" s="90"/>
      <c r="I647" s="90"/>
      <c r="J647" s="90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0"/>
      <c r="C648" s="89" t="e">
        <f>"DECODE(C_T."&amp;#REF!&amp;", 0, NULL, C_T."&amp;#REF!&amp;") AS "&amp;#REF!&amp;","</f>
        <v>#REF!</v>
      </c>
      <c r="D648" s="90"/>
      <c r="F648" s="90"/>
      <c r="G648" s="90"/>
      <c r="H648" s="90"/>
      <c r="I648" s="90"/>
      <c r="J648" s="90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0"/>
      <c r="C649" s="89" t="e">
        <f>"DECODE(C_T."&amp;#REF!&amp;", 0, NULL, C_T."&amp;#REF!&amp;") AS "&amp;#REF!&amp;","</f>
        <v>#REF!</v>
      </c>
      <c r="D649" s="90"/>
      <c r="F649" s="90"/>
      <c r="G649" s="90"/>
      <c r="H649" s="90"/>
      <c r="I649" s="90"/>
      <c r="J649" s="90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0"/>
      <c r="C650" s="89" t="e">
        <f>"DECODE(C_T."&amp;#REF!&amp;", 0, NULL, C_T."&amp;#REF!&amp;") AS "&amp;#REF!&amp;","</f>
        <v>#REF!</v>
      </c>
      <c r="D650" s="90"/>
      <c r="F650" s="90"/>
      <c r="G650" s="90"/>
      <c r="H650" s="90"/>
      <c r="I650" s="90"/>
      <c r="J650" s="90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0"/>
      <c r="C651" s="89" t="e">
        <f>"DECODE(C_T."&amp;#REF!&amp;", 0, NULL, C_T."&amp;#REF!&amp;") AS "&amp;#REF!&amp;","</f>
        <v>#REF!</v>
      </c>
      <c r="D651" s="90"/>
      <c r="F651" s="90"/>
      <c r="G651" s="90"/>
      <c r="H651" s="90"/>
      <c r="I651" s="90"/>
      <c r="J651" s="90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0"/>
      <c r="C652" s="89" t="e">
        <f>"DECODE(C_T."&amp;#REF!&amp;", 0, NULL, C_T."&amp;#REF!&amp;") AS "&amp;#REF!&amp;","</f>
        <v>#REF!</v>
      </c>
      <c r="D652" s="90"/>
      <c r="F652" s="90"/>
      <c r="G652" s="90"/>
      <c r="H652" s="90"/>
      <c r="I652" s="90"/>
      <c r="J652" s="90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0"/>
      <c r="C653" s="89" t="e">
        <f>"DECODE(C_T."&amp;#REF!&amp;", 0, NULL, C_T."&amp;#REF!&amp;") AS "&amp;#REF!&amp;","</f>
        <v>#REF!</v>
      </c>
      <c r="D653" s="90"/>
      <c r="F653" s="90"/>
      <c r="G653" s="90"/>
      <c r="H653" s="90"/>
      <c r="I653" s="90"/>
      <c r="J653" s="90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0"/>
      <c r="C654" s="89" t="e">
        <f>"DECODE(C_T."&amp;#REF!&amp;", 0, NULL, C_T."&amp;#REF!&amp;") AS "&amp;#REF!&amp;","</f>
        <v>#REF!</v>
      </c>
      <c r="D654" s="90"/>
      <c r="F654" s="90"/>
      <c r="G654" s="90"/>
      <c r="H654" s="90"/>
      <c r="I654" s="90"/>
      <c r="J654" s="90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0"/>
      <c r="C655" s="89" t="e">
        <f>"DECODE(C_T."&amp;#REF!&amp;", 0, NULL, C_T."&amp;#REF!&amp;") AS "&amp;#REF!&amp;","</f>
        <v>#REF!</v>
      </c>
      <c r="D655" s="90"/>
      <c r="F655" s="90"/>
      <c r="G655" s="90"/>
      <c r="H655" s="90"/>
      <c r="I655" s="90"/>
      <c r="J655" s="90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0"/>
      <c r="C656" s="89" t="e">
        <f>"DECODE(C_T."&amp;#REF!&amp;", 0, NULL, C_T."&amp;#REF!&amp;") AS "&amp;#REF!&amp;","</f>
        <v>#REF!</v>
      </c>
      <c r="D656" s="90"/>
      <c r="F656" s="90"/>
      <c r="G656" s="90"/>
      <c r="H656" s="90"/>
      <c r="I656" s="90"/>
      <c r="J656" s="90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0"/>
      <c r="C657" s="89" t="e">
        <f>"DECODE(C_T."&amp;#REF!&amp;", 0, NULL, C_T."&amp;#REF!&amp;") AS "&amp;#REF!&amp;","</f>
        <v>#REF!</v>
      </c>
      <c r="D657" s="90"/>
      <c r="F657" s="90"/>
      <c r="G657" s="90"/>
      <c r="H657" s="90"/>
      <c r="I657" s="90"/>
      <c r="J657" s="90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0"/>
      <c r="C658" s="89" t="e">
        <f>"DECODE(C_T."&amp;#REF!&amp;", 0, NULL, C_T."&amp;#REF!&amp;") AS "&amp;#REF!&amp;","</f>
        <v>#REF!</v>
      </c>
      <c r="D658" s="90"/>
      <c r="F658" s="90"/>
      <c r="G658" s="90"/>
      <c r="H658" s="90"/>
      <c r="I658" s="90"/>
      <c r="J658" s="90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0"/>
      <c r="C659" s="89" t="e">
        <f>"DECODE(C_T."&amp;#REF!&amp;", 0, NULL, C_T."&amp;#REF!&amp;") AS "&amp;#REF!&amp;","</f>
        <v>#REF!</v>
      </c>
      <c r="D659" s="90"/>
      <c r="F659" s="90"/>
      <c r="G659" s="90"/>
      <c r="H659" s="90"/>
      <c r="I659" s="90"/>
      <c r="J659" s="90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0"/>
      <c r="C660" s="89" t="e">
        <f>"DECODE(C_T."&amp;#REF!&amp;", 0, NULL, C_T."&amp;#REF!&amp;") AS "&amp;#REF!&amp;","</f>
        <v>#REF!</v>
      </c>
      <c r="D660" s="90"/>
      <c r="F660" s="90"/>
      <c r="G660" s="90"/>
      <c r="H660" s="90"/>
      <c r="I660" s="90"/>
      <c r="J660" s="90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0"/>
      <c r="C661" s="89" t="e">
        <f>"DECODE(C_T."&amp;#REF!&amp;", 0, NULL, C_T."&amp;#REF!&amp;") AS "&amp;#REF!&amp;","</f>
        <v>#REF!</v>
      </c>
      <c r="D661" s="90"/>
      <c r="F661" s="90"/>
      <c r="G661" s="90"/>
      <c r="H661" s="90"/>
      <c r="I661" s="90"/>
      <c r="J661" s="90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0"/>
      <c r="C662" s="89" t="e">
        <f>"DECODE(C_T."&amp;#REF!&amp;", 0, NULL, C_T."&amp;#REF!&amp;") AS "&amp;#REF!&amp;","</f>
        <v>#REF!</v>
      </c>
      <c r="D662" s="90"/>
      <c r="F662" s="90"/>
      <c r="G662" s="90"/>
      <c r="H662" s="90"/>
      <c r="I662" s="90"/>
      <c r="J662" s="90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0"/>
      <c r="C663" s="89" t="e">
        <f>"DECODE(C_T."&amp;#REF!&amp;", 0, NULL, C_T."&amp;#REF!&amp;") AS "&amp;#REF!&amp;","</f>
        <v>#REF!</v>
      </c>
      <c r="D663" s="90"/>
      <c r="F663" s="90"/>
      <c r="G663" s="90"/>
      <c r="H663" s="90"/>
      <c r="I663" s="90"/>
      <c r="J663" s="90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0"/>
      <c r="C664" s="89" t="e">
        <f>"DECODE(C_T."&amp;#REF!&amp;", 0, NULL, C_T."&amp;#REF!&amp;") AS "&amp;#REF!&amp;","</f>
        <v>#REF!</v>
      </c>
      <c r="D664" s="90"/>
      <c r="F664" s="90"/>
      <c r="G664" s="90"/>
      <c r="H664" s="90"/>
      <c r="I664" s="90"/>
      <c r="J664" s="90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0"/>
      <c r="C665" s="89" t="e">
        <f>"DECODE(C_T."&amp;#REF!&amp;", 0, NULL, C_T."&amp;#REF!&amp;") AS "&amp;#REF!&amp;","</f>
        <v>#REF!</v>
      </c>
      <c r="D665" s="90"/>
      <c r="F665" s="90"/>
      <c r="G665" s="90"/>
      <c r="H665" s="90"/>
      <c r="I665" s="90"/>
      <c r="J665" s="90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0"/>
      <c r="C666" s="89" t="e">
        <f>"DECODE(C_T."&amp;#REF!&amp;", 0, NULL, C_T."&amp;#REF!&amp;") AS "&amp;#REF!&amp;","</f>
        <v>#REF!</v>
      </c>
      <c r="D666" s="90"/>
      <c r="F666" s="90"/>
      <c r="G666" s="90"/>
      <c r="H666" s="90"/>
      <c r="I666" s="90"/>
      <c r="J666" s="90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0"/>
      <c r="C667" s="89" t="e">
        <f>"DECODE(C_T."&amp;#REF!&amp;", 0, NULL, C_T."&amp;#REF!&amp;") AS "&amp;#REF!&amp;","</f>
        <v>#REF!</v>
      </c>
      <c r="D667" s="90"/>
      <c r="F667" s="90"/>
      <c r="G667" s="90"/>
      <c r="H667" s="90"/>
      <c r="I667" s="90"/>
      <c r="J667" s="90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0"/>
      <c r="C668" s="89" t="e">
        <f>"DECODE(C_T."&amp;#REF!&amp;", 0, NULL, C_T."&amp;#REF!&amp;") AS "&amp;#REF!&amp;","</f>
        <v>#REF!</v>
      </c>
      <c r="D668" s="90"/>
      <c r="F668" s="90"/>
      <c r="G668" s="90"/>
      <c r="H668" s="90"/>
      <c r="I668" s="90"/>
      <c r="J668" s="90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0"/>
      <c r="C669" s="89" t="e">
        <f>"DECODE(C_T."&amp;#REF!&amp;", 0, NULL, C_T."&amp;#REF!&amp;") AS "&amp;#REF!&amp;","</f>
        <v>#REF!</v>
      </c>
      <c r="D669" s="90"/>
      <c r="F669" s="90"/>
      <c r="G669" s="90"/>
      <c r="H669" s="90"/>
      <c r="I669" s="90"/>
      <c r="J669" s="90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0"/>
      <c r="C670" s="89" t="e">
        <f>"DECODE(C_T."&amp;#REF!&amp;", 0, NULL, C_T."&amp;#REF!&amp;") AS "&amp;#REF!&amp;","</f>
        <v>#REF!</v>
      </c>
      <c r="D670" s="90"/>
      <c r="F670" s="90"/>
      <c r="G670" s="90"/>
      <c r="H670" s="90"/>
      <c r="I670" s="90"/>
      <c r="J670" s="90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0"/>
      <c r="C671" s="89" t="e">
        <f>"DECODE(C_T."&amp;#REF!&amp;", 0, NULL, C_T."&amp;#REF!&amp;") AS "&amp;#REF!&amp;","</f>
        <v>#REF!</v>
      </c>
      <c r="D671" s="90"/>
      <c r="F671" s="90"/>
      <c r="G671" s="90"/>
      <c r="H671" s="90"/>
      <c r="I671" s="90"/>
      <c r="J671" s="90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0"/>
      <c r="C672" s="89" t="e">
        <f>"DECODE(C_T."&amp;#REF!&amp;", 0, NULL, C_T."&amp;#REF!&amp;") AS "&amp;#REF!&amp;","</f>
        <v>#REF!</v>
      </c>
      <c r="D672" s="90"/>
      <c r="F672" s="90"/>
      <c r="G672" s="90"/>
      <c r="H672" s="90"/>
      <c r="I672" s="90"/>
      <c r="J672" s="90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0"/>
      <c r="C673" s="89" t="e">
        <f>"DECODE(C_T."&amp;#REF!&amp;", 0, NULL, C_T."&amp;#REF!&amp;") AS "&amp;#REF!&amp;","</f>
        <v>#REF!</v>
      </c>
      <c r="D673" s="90"/>
      <c r="F673" s="90"/>
      <c r="G673" s="90"/>
      <c r="H673" s="90"/>
      <c r="I673" s="90"/>
      <c r="J673" s="90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0"/>
      <c r="C674" s="89" t="e">
        <f>"DECODE(C_T."&amp;#REF!&amp;", 0, NULL, C_T."&amp;#REF!&amp;") AS "&amp;#REF!&amp;","</f>
        <v>#REF!</v>
      </c>
      <c r="D674" s="90"/>
      <c r="F674" s="90"/>
      <c r="G674" s="90"/>
      <c r="H674" s="90"/>
      <c r="I674" s="90"/>
      <c r="J674" s="90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0"/>
      <c r="C675" s="89" t="e">
        <f>"DECODE(C_T."&amp;#REF!&amp;", 0, NULL, C_T."&amp;#REF!&amp;") AS "&amp;#REF!&amp;","</f>
        <v>#REF!</v>
      </c>
      <c r="D675" s="90"/>
      <c r="F675" s="90"/>
      <c r="G675" s="90"/>
      <c r="H675" s="90"/>
      <c r="I675" s="90"/>
      <c r="J675" s="90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0"/>
      <c r="C676" s="89" t="e">
        <f>"DECODE(C_T."&amp;#REF!&amp;", 0, NULL, C_T."&amp;#REF!&amp;") AS "&amp;#REF!&amp;","</f>
        <v>#REF!</v>
      </c>
      <c r="D676" s="90"/>
      <c r="F676" s="90"/>
      <c r="G676" s="90"/>
      <c r="H676" s="90"/>
      <c r="I676" s="90"/>
      <c r="J676" s="90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0"/>
      <c r="C677" s="89" t="e">
        <f>"DECODE(C_T."&amp;#REF!&amp;", 0, NULL, C_T."&amp;#REF!&amp;") AS "&amp;#REF!&amp;","</f>
        <v>#REF!</v>
      </c>
      <c r="D677" s="90"/>
      <c r="F677" s="90"/>
      <c r="G677" s="90"/>
      <c r="H677" s="90"/>
      <c r="I677" s="90"/>
      <c r="J677" s="90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0"/>
      <c r="C678" s="89" t="e">
        <f>"DECODE(C_T."&amp;#REF!&amp;", 0, NULL, C_T."&amp;#REF!&amp;") AS "&amp;#REF!&amp;","</f>
        <v>#REF!</v>
      </c>
      <c r="D678" s="90"/>
      <c r="F678" s="90"/>
      <c r="G678" s="90"/>
      <c r="H678" s="90"/>
      <c r="I678" s="90"/>
      <c r="J678" s="90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0"/>
      <c r="C679" s="89" t="e">
        <f>"DECODE(C_T."&amp;#REF!&amp;", 0, NULL, C_T."&amp;#REF!&amp;") AS "&amp;#REF!&amp;","</f>
        <v>#REF!</v>
      </c>
      <c r="D679" s="90"/>
      <c r="F679" s="90"/>
      <c r="G679" s="90"/>
      <c r="H679" s="90"/>
      <c r="I679" s="90"/>
      <c r="J679" s="90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0"/>
      <c r="C680" s="89" t="e">
        <f>"DECODE(C_T."&amp;#REF!&amp;", 0, NULL, C_T."&amp;#REF!&amp;") AS "&amp;#REF!&amp;","</f>
        <v>#REF!</v>
      </c>
      <c r="D680" s="90"/>
      <c r="F680" s="90"/>
      <c r="G680" s="90"/>
      <c r="H680" s="90"/>
      <c r="I680" s="90"/>
      <c r="J680" s="90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0"/>
      <c r="C681" s="89" t="e">
        <f>"DECODE(C_T."&amp;#REF!&amp;", 0, NULL, C_T."&amp;#REF!&amp;") AS "&amp;#REF!&amp;","</f>
        <v>#REF!</v>
      </c>
      <c r="D681" s="90"/>
      <c r="F681" s="90"/>
      <c r="G681" s="90"/>
      <c r="H681" s="90"/>
      <c r="I681" s="90"/>
      <c r="J681" s="90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0"/>
      <c r="C682" s="89" t="e">
        <f>"DECODE(C_T."&amp;#REF!&amp;", 0, NULL, C_T."&amp;#REF!&amp;") AS "&amp;#REF!&amp;","</f>
        <v>#REF!</v>
      </c>
      <c r="D682" s="90"/>
      <c r="F682" s="90"/>
      <c r="G682" s="90"/>
      <c r="H682" s="90"/>
      <c r="I682" s="90"/>
      <c r="J682" s="90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0"/>
      <c r="C683" s="89" t="e">
        <f>"DECODE(C_T."&amp;#REF!&amp;", 0, NULL, C_T."&amp;#REF!&amp;") AS "&amp;#REF!&amp;","</f>
        <v>#REF!</v>
      </c>
      <c r="D683" s="90"/>
      <c r="F683" s="90"/>
      <c r="G683" s="90"/>
      <c r="H683" s="90"/>
      <c r="I683" s="90"/>
      <c r="J683" s="90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0"/>
      <c r="C684" s="89" t="e">
        <f>"DECODE(C_T."&amp;#REF!&amp;", 0, NULL, C_T."&amp;#REF!&amp;") AS "&amp;#REF!&amp;","</f>
        <v>#REF!</v>
      </c>
      <c r="D684" s="90"/>
      <c r="F684" s="90"/>
      <c r="G684" s="90"/>
      <c r="H684" s="90"/>
      <c r="I684" s="90"/>
      <c r="J684" s="90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0"/>
      <c r="C685" s="89" t="e">
        <f>"DECODE(C_T."&amp;#REF!&amp;", 0, NULL, C_T."&amp;#REF!&amp;") AS "&amp;#REF!&amp;","</f>
        <v>#REF!</v>
      </c>
      <c r="D685" s="90"/>
      <c r="F685" s="90"/>
      <c r="G685" s="90"/>
      <c r="H685" s="90"/>
      <c r="I685" s="90"/>
      <c r="J685" s="90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0"/>
      <c r="C686" s="89" t="e">
        <f>"DECODE(C_T."&amp;#REF!&amp;", 0, NULL, C_T."&amp;#REF!&amp;") AS "&amp;#REF!&amp;","</f>
        <v>#REF!</v>
      </c>
      <c r="D686" s="90"/>
      <c r="F686" s="90"/>
      <c r="G686" s="90"/>
      <c r="H686" s="90"/>
      <c r="I686" s="90"/>
      <c r="J686" s="90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0"/>
      <c r="C687" s="89" t="e">
        <f>"DECODE(C_T."&amp;#REF!&amp;", 0, NULL, C_T."&amp;#REF!&amp;") AS "&amp;#REF!&amp;","</f>
        <v>#REF!</v>
      </c>
      <c r="D687" s="90"/>
      <c r="F687" s="90"/>
      <c r="G687" s="90"/>
      <c r="H687" s="90"/>
      <c r="I687" s="90"/>
      <c r="J687" s="90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0"/>
      <c r="C688" s="89" t="e">
        <f>"DECODE(C_T."&amp;#REF!&amp;", 0, NULL, C_T."&amp;#REF!&amp;") AS "&amp;#REF!&amp;","</f>
        <v>#REF!</v>
      </c>
      <c r="D688" s="90"/>
      <c r="F688" s="90"/>
      <c r="G688" s="90"/>
      <c r="H688" s="90"/>
      <c r="I688" s="90"/>
      <c r="J688" s="90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0"/>
      <c r="C689" s="89" t="e">
        <f>"DECODE(C_T."&amp;#REF!&amp;", 0, NULL, C_T."&amp;#REF!&amp;") AS "&amp;#REF!&amp;","</f>
        <v>#REF!</v>
      </c>
      <c r="D689" s="90"/>
      <c r="F689" s="90"/>
      <c r="G689" s="90"/>
      <c r="H689" s="90"/>
      <c r="I689" s="90"/>
      <c r="J689" s="90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0"/>
      <c r="C690" s="89" t="e">
        <f>"DECODE(C_T."&amp;#REF!&amp;", 0, NULL, C_T."&amp;#REF!&amp;") AS "&amp;#REF!&amp;","</f>
        <v>#REF!</v>
      </c>
      <c r="D690" s="90"/>
      <c r="F690" s="90"/>
      <c r="G690" s="90"/>
      <c r="H690" s="90"/>
      <c r="I690" s="90"/>
      <c r="J690" s="90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0"/>
      <c r="C691" s="89" t="e">
        <f>"DECODE(C_T."&amp;#REF!&amp;", 0, NULL, C_T."&amp;#REF!&amp;") AS "&amp;#REF!&amp;","</f>
        <v>#REF!</v>
      </c>
      <c r="D691" s="90"/>
      <c r="F691" s="90"/>
      <c r="G691" s="90"/>
      <c r="H691" s="90"/>
      <c r="I691" s="90"/>
      <c r="J691" s="90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0"/>
      <c r="C692" s="89" t="e">
        <f>"DECODE(C_T."&amp;#REF!&amp;", 0, NULL, C_T."&amp;#REF!&amp;") AS "&amp;#REF!&amp;","</f>
        <v>#REF!</v>
      </c>
      <c r="D692" s="90"/>
      <c r="F692" s="90"/>
      <c r="G692" s="90"/>
      <c r="H692" s="90"/>
      <c r="I692" s="90"/>
      <c r="J692" s="90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0"/>
      <c r="C693" s="89" t="e">
        <f>"DECODE(C_T."&amp;#REF!&amp;", 0, NULL, C_T."&amp;#REF!&amp;") AS "&amp;#REF!&amp;","</f>
        <v>#REF!</v>
      </c>
      <c r="D693" s="90"/>
      <c r="F693" s="90"/>
      <c r="G693" s="90"/>
      <c r="H693" s="90"/>
      <c r="I693" s="90"/>
      <c r="J693" s="90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0"/>
      <c r="C694" s="89" t="e">
        <f>"DECODE(C_T."&amp;#REF!&amp;", 0, NULL, C_T."&amp;#REF!&amp;") AS "&amp;#REF!&amp;","</f>
        <v>#REF!</v>
      </c>
      <c r="D694" s="90"/>
      <c r="F694" s="90"/>
      <c r="G694" s="90"/>
      <c r="H694" s="90"/>
      <c r="I694" s="90"/>
      <c r="J694" s="90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0"/>
      <c r="C695" s="89" t="e">
        <f>"DECODE(C_T."&amp;#REF!&amp;", 0, NULL, C_T."&amp;#REF!&amp;") AS "&amp;#REF!&amp;","</f>
        <v>#REF!</v>
      </c>
      <c r="D695" s="90"/>
      <c r="F695" s="90"/>
      <c r="G695" s="90"/>
      <c r="H695" s="90"/>
      <c r="I695" s="90"/>
      <c r="J695" s="90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0"/>
      <c r="C696" s="89" t="e">
        <f>"DECODE(C_T."&amp;#REF!&amp;", 0, NULL, C_T."&amp;#REF!&amp;") AS "&amp;#REF!&amp;","</f>
        <v>#REF!</v>
      </c>
      <c r="D696" s="90"/>
      <c r="F696" s="90"/>
      <c r="G696" s="90"/>
      <c r="H696" s="90"/>
      <c r="I696" s="90"/>
      <c r="J696" s="90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0"/>
      <c r="C697" s="89" t="e">
        <f>"DECODE(C_T."&amp;#REF!&amp;", 0, NULL, C_T."&amp;#REF!&amp;") AS "&amp;#REF!&amp;","</f>
        <v>#REF!</v>
      </c>
      <c r="D697" s="90"/>
      <c r="F697" s="90"/>
      <c r="G697" s="90"/>
      <c r="H697" s="90"/>
      <c r="I697" s="90"/>
      <c r="J697" s="90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0"/>
      <c r="C698" s="89" t="e">
        <f>"DECODE(C_T."&amp;#REF!&amp;", 0, NULL, C_T."&amp;#REF!&amp;") AS "&amp;#REF!&amp;","</f>
        <v>#REF!</v>
      </c>
      <c r="D698" s="90"/>
      <c r="F698" s="90"/>
      <c r="G698" s="90"/>
      <c r="H698" s="90"/>
      <c r="I698" s="90"/>
      <c r="J698" s="90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0"/>
      <c r="C699" s="89" t="e">
        <f>"DECODE(C_T."&amp;#REF!&amp;", 0, NULL, C_T."&amp;#REF!&amp;") AS "&amp;#REF!&amp;","</f>
        <v>#REF!</v>
      </c>
      <c r="D699" s="90"/>
      <c r="F699" s="90"/>
      <c r="G699" s="90"/>
      <c r="H699" s="90"/>
      <c r="I699" s="90"/>
      <c r="J699" s="90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0"/>
      <c r="C700" s="89" t="e">
        <f>"DECODE(C_T."&amp;#REF!&amp;", 0, NULL, C_T."&amp;#REF!&amp;") AS "&amp;#REF!&amp;","</f>
        <v>#REF!</v>
      </c>
      <c r="D700" s="90"/>
      <c r="F700" s="90"/>
      <c r="G700" s="90"/>
      <c r="H700" s="90"/>
      <c r="I700" s="90"/>
      <c r="J700" s="90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0"/>
      <c r="C701" s="89" t="e">
        <f>"DECODE(C_T."&amp;#REF!&amp;", 0, NULL, C_T."&amp;#REF!&amp;") AS "&amp;#REF!&amp;","</f>
        <v>#REF!</v>
      </c>
      <c r="D701" s="90"/>
      <c r="F701" s="90"/>
      <c r="G701" s="90"/>
      <c r="H701" s="90"/>
      <c r="I701" s="90"/>
      <c r="J701" s="90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0"/>
      <c r="C702" s="89" t="e">
        <f>"DECODE(C_T."&amp;#REF!&amp;", 0, NULL, C_T."&amp;#REF!&amp;") AS "&amp;#REF!&amp;","</f>
        <v>#REF!</v>
      </c>
      <c r="D702" s="90"/>
      <c r="F702" s="90"/>
      <c r="G702" s="90"/>
      <c r="H702" s="90"/>
      <c r="I702" s="90"/>
      <c r="J702" s="90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0"/>
      <c r="C703" s="89" t="e">
        <f>"DECODE(C_T."&amp;#REF!&amp;", 0, NULL, C_T."&amp;#REF!&amp;") AS "&amp;#REF!&amp;","</f>
        <v>#REF!</v>
      </c>
      <c r="D703" s="90"/>
      <c r="F703" s="90"/>
      <c r="G703" s="90"/>
      <c r="H703" s="90"/>
      <c r="I703" s="90"/>
      <c r="J703" s="90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0"/>
      <c r="C704" s="89" t="e">
        <f>"DECODE(C_T."&amp;#REF!&amp;", 0, NULL, C_T."&amp;#REF!&amp;") AS "&amp;#REF!&amp;","</f>
        <v>#REF!</v>
      </c>
      <c r="D704" s="90"/>
      <c r="F704" s="90"/>
      <c r="G704" s="90"/>
      <c r="H704" s="90"/>
      <c r="I704" s="90"/>
      <c r="J704" s="90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0"/>
      <c r="C705" s="89" t="e">
        <f>"DECODE(C_T."&amp;#REF!&amp;", 0, NULL, C_T."&amp;#REF!&amp;") AS "&amp;#REF!&amp;","</f>
        <v>#REF!</v>
      </c>
      <c r="D705" s="90"/>
      <c r="F705" s="90"/>
      <c r="G705" s="90"/>
      <c r="H705" s="90"/>
      <c r="I705" s="90"/>
      <c r="J705" s="90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0"/>
      <c r="C706" s="89" t="e">
        <f>"DECODE(C_T."&amp;#REF!&amp;", 0, NULL, C_T."&amp;#REF!&amp;") AS "&amp;#REF!&amp;","</f>
        <v>#REF!</v>
      </c>
      <c r="D706" s="90"/>
      <c r="F706" s="90"/>
      <c r="G706" s="90"/>
      <c r="H706" s="90"/>
      <c r="I706" s="90"/>
      <c r="J706" s="90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0"/>
      <c r="C707" s="89" t="e">
        <f>"DECODE(C_T."&amp;#REF!&amp;", 0, NULL, C_T."&amp;#REF!&amp;") AS "&amp;#REF!&amp;","</f>
        <v>#REF!</v>
      </c>
      <c r="D707" s="90"/>
      <c r="F707" s="90"/>
      <c r="G707" s="90"/>
      <c r="H707" s="90"/>
      <c r="I707" s="90"/>
      <c r="J707" s="90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0"/>
      <c r="C708" s="89" t="e">
        <f>"DECODE(C_T."&amp;#REF!&amp;", 0, NULL, C_T."&amp;#REF!&amp;") AS "&amp;#REF!&amp;","</f>
        <v>#REF!</v>
      </c>
      <c r="D708" s="90"/>
      <c r="F708" s="90"/>
      <c r="G708" s="90"/>
      <c r="H708" s="90"/>
      <c r="I708" s="90"/>
      <c r="J708" s="90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0"/>
      <c r="C709" s="89" t="e">
        <f>"DECODE(C_T."&amp;#REF!&amp;", 0, NULL, C_T."&amp;#REF!&amp;") AS "&amp;#REF!&amp;","</f>
        <v>#REF!</v>
      </c>
      <c r="D709" s="90"/>
      <c r="F709" s="90"/>
      <c r="G709" s="90"/>
      <c r="H709" s="90"/>
      <c r="I709" s="90"/>
      <c r="J709" s="90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0"/>
      <c r="C710" s="89" t="e">
        <f>"DECODE(C_T."&amp;#REF!&amp;", 0, NULL, C_T."&amp;#REF!&amp;") AS "&amp;#REF!&amp;","</f>
        <v>#REF!</v>
      </c>
      <c r="D710" s="90"/>
      <c r="F710" s="90"/>
      <c r="G710" s="90"/>
      <c r="H710" s="90"/>
      <c r="I710" s="90"/>
      <c r="J710" s="90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0"/>
      <c r="C711" s="89" t="e">
        <f>"DECODE(C_T."&amp;#REF!&amp;", 0, NULL, C_T."&amp;#REF!&amp;") AS "&amp;#REF!&amp;","</f>
        <v>#REF!</v>
      </c>
      <c r="D711" s="90"/>
      <c r="F711" s="90"/>
      <c r="G711" s="90"/>
      <c r="H711" s="90"/>
      <c r="I711" s="90"/>
      <c r="J711" s="90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0"/>
      <c r="C712" s="89" t="e">
        <f>"DECODE(C_T."&amp;#REF!&amp;", 0, NULL, C_T."&amp;#REF!&amp;") AS "&amp;#REF!&amp;","</f>
        <v>#REF!</v>
      </c>
      <c r="D712" s="90"/>
      <c r="F712" s="90"/>
      <c r="G712" s="90"/>
      <c r="H712" s="90"/>
      <c r="I712" s="90"/>
      <c r="J712" s="90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0"/>
      <c r="C713" s="89" t="e">
        <f>"DECODE(C_T."&amp;#REF!&amp;", 0, NULL, C_T."&amp;#REF!&amp;") AS "&amp;#REF!&amp;","</f>
        <v>#REF!</v>
      </c>
      <c r="D713" s="90"/>
      <c r="F713" s="90"/>
      <c r="G713" s="90"/>
      <c r="H713" s="90"/>
      <c r="I713" s="90"/>
      <c r="J713" s="90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0"/>
      <c r="C714" s="89" t="e">
        <f>"DECODE(C_T."&amp;#REF!&amp;", 0, NULL, C_T."&amp;#REF!&amp;") AS "&amp;#REF!&amp;","</f>
        <v>#REF!</v>
      </c>
      <c r="D714" s="90"/>
      <c r="F714" s="90"/>
      <c r="G714" s="90"/>
      <c r="H714" s="90"/>
      <c r="I714" s="90"/>
      <c r="J714" s="90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0"/>
      <c r="C715" s="89" t="e">
        <f>"DECODE(C_T."&amp;#REF!&amp;", 0, NULL, C_T."&amp;#REF!&amp;") AS "&amp;#REF!&amp;","</f>
        <v>#REF!</v>
      </c>
      <c r="D715" s="90"/>
      <c r="F715" s="90"/>
      <c r="G715" s="90"/>
      <c r="H715" s="90"/>
      <c r="I715" s="90"/>
      <c r="J715" s="90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0"/>
      <c r="C716" s="89" t="e">
        <f>"DECODE(C_T."&amp;#REF!&amp;", 0, NULL, C_T."&amp;#REF!&amp;") AS "&amp;#REF!&amp;","</f>
        <v>#REF!</v>
      </c>
      <c r="D716" s="90"/>
      <c r="F716" s="90"/>
      <c r="G716" s="90"/>
      <c r="H716" s="90"/>
      <c r="I716" s="90"/>
      <c r="J716" s="90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0"/>
      <c r="C717" s="89" t="e">
        <f>"DECODE(C_T."&amp;#REF!&amp;", 0, NULL, C_T."&amp;#REF!&amp;") AS "&amp;#REF!&amp;","</f>
        <v>#REF!</v>
      </c>
      <c r="D717" s="90"/>
      <c r="F717" s="90"/>
      <c r="G717" s="90"/>
      <c r="H717" s="90"/>
      <c r="I717" s="90"/>
      <c r="J717" s="90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0"/>
      <c r="C718" s="89" t="e">
        <f>"DECODE(C_T."&amp;#REF!&amp;", 0, NULL, C_T."&amp;#REF!&amp;") AS "&amp;#REF!&amp;","</f>
        <v>#REF!</v>
      </c>
      <c r="D718" s="90"/>
      <c r="F718" s="90"/>
      <c r="G718" s="90"/>
      <c r="H718" s="90"/>
      <c r="I718" s="90"/>
      <c r="J718" s="90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0"/>
      <c r="C719" s="89" t="e">
        <f>"DECODE(C_T."&amp;#REF!&amp;", 0, NULL, C_T."&amp;#REF!&amp;") AS "&amp;#REF!&amp;","</f>
        <v>#REF!</v>
      </c>
      <c r="D719" s="90"/>
      <c r="F719" s="90"/>
      <c r="G719" s="90"/>
      <c r="H719" s="90"/>
      <c r="I719" s="90"/>
      <c r="J719" s="90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0"/>
      <c r="C720" s="89" t="e">
        <f>"DECODE(C_T."&amp;#REF!&amp;", 0, NULL, C_T."&amp;#REF!&amp;") AS "&amp;#REF!&amp;","</f>
        <v>#REF!</v>
      </c>
      <c r="D720" s="90"/>
      <c r="F720" s="90"/>
      <c r="G720" s="90"/>
      <c r="H720" s="90"/>
      <c r="I720" s="90"/>
      <c r="J720" s="90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0"/>
      <c r="C721" s="89" t="e">
        <f>"DECODE(C_T."&amp;#REF!&amp;", 0, NULL, C_T."&amp;#REF!&amp;") AS "&amp;#REF!&amp;","</f>
        <v>#REF!</v>
      </c>
      <c r="D721" s="90"/>
      <c r="F721" s="90"/>
      <c r="G721" s="90"/>
      <c r="H721" s="90"/>
      <c r="I721" s="90"/>
      <c r="J721" s="90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0"/>
      <c r="C722" s="89" t="e">
        <f>"DECODE(C_T."&amp;#REF!&amp;", 0, NULL, C_T."&amp;#REF!&amp;") AS "&amp;#REF!&amp;","</f>
        <v>#REF!</v>
      </c>
      <c r="D722" s="90"/>
      <c r="F722" s="90"/>
      <c r="G722" s="90"/>
      <c r="H722" s="90"/>
      <c r="I722" s="90"/>
      <c r="J722" s="90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0"/>
      <c r="C723" s="89" t="e">
        <f>"DECODE(C_T."&amp;#REF!&amp;", 0, NULL, C_T."&amp;#REF!&amp;") AS "&amp;#REF!&amp;","</f>
        <v>#REF!</v>
      </c>
      <c r="D723" s="90"/>
      <c r="F723" s="90"/>
      <c r="G723" s="90"/>
      <c r="H723" s="90"/>
      <c r="I723" s="90"/>
      <c r="J723" s="90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0"/>
      <c r="C724" s="89" t="e">
        <f>"DECODE(C_T."&amp;#REF!&amp;", 0, NULL, C_T."&amp;#REF!&amp;") AS "&amp;#REF!&amp;","</f>
        <v>#REF!</v>
      </c>
      <c r="D724" s="90"/>
      <c r="F724" s="90"/>
      <c r="G724" s="90"/>
      <c r="H724" s="90"/>
      <c r="I724" s="90"/>
      <c r="J724" s="90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0"/>
      <c r="C725" s="89" t="e">
        <f>"DECODE(C_T."&amp;#REF!&amp;", 0, NULL, C_T."&amp;#REF!&amp;") AS "&amp;#REF!&amp;","</f>
        <v>#REF!</v>
      </c>
      <c r="D725" s="90"/>
      <c r="F725" s="90"/>
      <c r="G725" s="90"/>
      <c r="H725" s="90"/>
      <c r="I725" s="90"/>
      <c r="J725" s="90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0"/>
      <c r="C726" s="89" t="e">
        <f>"DECODE(C_T."&amp;#REF!&amp;", 0, NULL, C_T."&amp;#REF!&amp;") AS "&amp;#REF!&amp;","</f>
        <v>#REF!</v>
      </c>
      <c r="D726" s="90"/>
      <c r="F726" s="90"/>
      <c r="G726" s="90"/>
      <c r="H726" s="90"/>
      <c r="I726" s="90"/>
      <c r="J726" s="90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0"/>
      <c r="C727" s="89" t="e">
        <f>"DECODE(C_T."&amp;#REF!&amp;", 0, NULL, C_T."&amp;#REF!&amp;") AS "&amp;#REF!&amp;","</f>
        <v>#REF!</v>
      </c>
      <c r="D727" s="90"/>
      <c r="F727" s="90"/>
      <c r="G727" s="90"/>
      <c r="H727" s="90"/>
      <c r="I727" s="90"/>
      <c r="J727" s="90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0"/>
      <c r="C728" s="89" t="e">
        <f>"DECODE(C_T."&amp;#REF!&amp;", 0, NULL, C_T."&amp;#REF!&amp;") AS "&amp;#REF!&amp;","</f>
        <v>#REF!</v>
      </c>
      <c r="D728" s="90"/>
      <c r="F728" s="90"/>
      <c r="G728" s="90"/>
      <c r="H728" s="90"/>
      <c r="I728" s="90"/>
      <c r="J728" s="90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0"/>
      <c r="C729" s="89" t="e">
        <f>"DECODE(C_T."&amp;#REF!&amp;", 0, NULL, C_T."&amp;#REF!&amp;") AS "&amp;#REF!&amp;","</f>
        <v>#REF!</v>
      </c>
      <c r="D729" s="90"/>
      <c r="F729" s="90"/>
      <c r="G729" s="90"/>
      <c r="H729" s="90"/>
      <c r="I729" s="90"/>
      <c r="J729" s="90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0"/>
      <c r="C730" s="89" t="e">
        <f>"DECODE(C_T."&amp;#REF!&amp;", 0, NULL, C_T."&amp;#REF!&amp;") AS "&amp;#REF!&amp;","</f>
        <v>#REF!</v>
      </c>
      <c r="D730" s="90"/>
      <c r="F730" s="90"/>
      <c r="G730" s="90"/>
      <c r="H730" s="90"/>
      <c r="I730" s="90"/>
      <c r="J730" s="90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0"/>
      <c r="C731" s="89" t="e">
        <f>"DECODE(C_T."&amp;#REF!&amp;", 0, NULL, C_T."&amp;#REF!&amp;") AS "&amp;#REF!&amp;","</f>
        <v>#REF!</v>
      </c>
      <c r="D731" s="90"/>
      <c r="F731" s="90"/>
      <c r="G731" s="90"/>
      <c r="H731" s="90"/>
      <c r="I731" s="90"/>
      <c r="J731" s="90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0"/>
      <c r="C732" s="89" t="e">
        <f>"DECODE(C_T."&amp;#REF!&amp;", 0, NULL, C_T."&amp;#REF!&amp;") AS "&amp;#REF!&amp;","</f>
        <v>#REF!</v>
      </c>
      <c r="D732" s="90"/>
      <c r="F732" s="90"/>
      <c r="G732" s="90"/>
      <c r="H732" s="90"/>
      <c r="I732" s="90"/>
      <c r="J732" s="90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0"/>
      <c r="C733" s="89" t="e">
        <f>"DECODE(C_T."&amp;#REF!&amp;", 0, NULL, C_T."&amp;#REF!&amp;") AS "&amp;#REF!&amp;","</f>
        <v>#REF!</v>
      </c>
      <c r="D733" s="90"/>
      <c r="F733" s="90"/>
      <c r="G733" s="90"/>
      <c r="H733" s="90"/>
      <c r="I733" s="90"/>
      <c r="J733" s="90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0"/>
      <c r="C734" s="89" t="e">
        <f>"DECODE(C_T."&amp;#REF!&amp;", 0, NULL, C_T."&amp;#REF!&amp;") AS "&amp;#REF!&amp;","</f>
        <v>#REF!</v>
      </c>
      <c r="D734" s="90"/>
      <c r="F734" s="90"/>
      <c r="G734" s="90"/>
      <c r="H734" s="90"/>
      <c r="I734" s="90"/>
      <c r="J734" s="90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0"/>
      <c r="C735" s="89" t="e">
        <f>"DECODE(C_T."&amp;#REF!&amp;", 0, NULL, C_T."&amp;#REF!&amp;") AS "&amp;#REF!&amp;","</f>
        <v>#REF!</v>
      </c>
      <c r="D735" s="90"/>
      <c r="F735" s="90"/>
      <c r="G735" s="90"/>
      <c r="H735" s="90"/>
      <c r="I735" s="90"/>
      <c r="J735" s="90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0"/>
      <c r="C736" s="89" t="e">
        <f>"DECODE(C_T."&amp;#REF!&amp;", 0, NULL, C_T."&amp;#REF!&amp;") AS "&amp;#REF!&amp;","</f>
        <v>#REF!</v>
      </c>
      <c r="D736" s="90"/>
      <c r="F736" s="90"/>
      <c r="G736" s="90"/>
      <c r="H736" s="90"/>
      <c r="I736" s="90"/>
      <c r="J736" s="90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0"/>
      <c r="C737" s="89" t="e">
        <f>"DECODE(C_T."&amp;#REF!&amp;", 0, NULL, C_T."&amp;#REF!&amp;") AS "&amp;#REF!&amp;","</f>
        <v>#REF!</v>
      </c>
      <c r="D737" s="90"/>
      <c r="F737" s="90"/>
      <c r="G737" s="90"/>
      <c r="H737" s="90"/>
      <c r="I737" s="90"/>
      <c r="J737" s="90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0"/>
      <c r="C738" s="89" t="e">
        <f>"DECODE(C_T."&amp;#REF!&amp;", 0, NULL, C_T."&amp;#REF!&amp;") AS "&amp;#REF!&amp;","</f>
        <v>#REF!</v>
      </c>
      <c r="D738" s="90"/>
      <c r="F738" s="90"/>
      <c r="G738" s="90"/>
      <c r="H738" s="90"/>
      <c r="I738" s="90"/>
      <c r="J738" s="90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0"/>
      <c r="C739" s="89" t="e">
        <f>"DECODE(C_T."&amp;#REF!&amp;", 0, NULL, C_T."&amp;#REF!&amp;") AS "&amp;#REF!&amp;","</f>
        <v>#REF!</v>
      </c>
      <c r="D739" s="90"/>
      <c r="F739" s="90"/>
      <c r="G739" s="90"/>
      <c r="H739" s="90"/>
      <c r="I739" s="90"/>
      <c r="J739" s="90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0"/>
      <c r="C740" s="89" t="e">
        <f>"DECODE(C_T."&amp;#REF!&amp;", 0, NULL, C_T."&amp;#REF!&amp;") AS "&amp;#REF!&amp;","</f>
        <v>#REF!</v>
      </c>
      <c r="D740" s="90"/>
      <c r="F740" s="90"/>
      <c r="G740" s="90"/>
      <c r="H740" s="90"/>
      <c r="I740" s="90"/>
      <c r="J740" s="90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0"/>
      <c r="C741" s="89" t="e">
        <f>"DECODE(C_T."&amp;#REF!&amp;", 0, NULL, C_T."&amp;#REF!&amp;") AS "&amp;#REF!&amp;","</f>
        <v>#REF!</v>
      </c>
      <c r="D741" s="90"/>
      <c r="F741" s="90"/>
      <c r="G741" s="90"/>
      <c r="H741" s="90"/>
      <c r="I741" s="90"/>
      <c r="J741" s="90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0"/>
      <c r="C742" s="89" t="e">
        <f>"DECODE(C_T."&amp;#REF!&amp;", 0, NULL, C_T."&amp;#REF!&amp;") AS "&amp;#REF!&amp;","</f>
        <v>#REF!</v>
      </c>
      <c r="D742" s="90"/>
      <c r="F742" s="90"/>
      <c r="G742" s="90"/>
      <c r="H742" s="90"/>
      <c r="I742" s="90"/>
      <c r="J742" s="90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0"/>
      <c r="C743" s="89" t="e">
        <f>"DECODE(C_T."&amp;#REF!&amp;", 0, NULL, C_T."&amp;#REF!&amp;") AS "&amp;#REF!&amp;","</f>
        <v>#REF!</v>
      </c>
      <c r="D743" s="90"/>
      <c r="F743" s="90"/>
      <c r="G743" s="90"/>
      <c r="H743" s="90"/>
      <c r="I743" s="90"/>
      <c r="J743" s="90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0"/>
      <c r="C744" s="89" t="e">
        <f>"DECODE(C_T."&amp;#REF!&amp;", 0, NULL, C_T."&amp;#REF!&amp;") AS "&amp;#REF!&amp;","</f>
        <v>#REF!</v>
      </c>
      <c r="D744" s="90"/>
      <c r="F744" s="90"/>
      <c r="G744" s="90"/>
      <c r="H744" s="90"/>
      <c r="I744" s="90"/>
      <c r="J744" s="90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0"/>
      <c r="C745" s="89" t="e">
        <f>"DECODE(C_T."&amp;#REF!&amp;", 0, NULL, C_T."&amp;#REF!&amp;") AS "&amp;#REF!&amp;","</f>
        <v>#REF!</v>
      </c>
      <c r="D745" s="90"/>
      <c r="F745" s="90"/>
      <c r="G745" s="90"/>
      <c r="H745" s="90"/>
      <c r="I745" s="90"/>
      <c r="J745" s="90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0"/>
      <c r="C746" s="89" t="e">
        <f>"DECODE(C_T."&amp;#REF!&amp;", 0, NULL, C_T."&amp;#REF!&amp;") AS "&amp;#REF!&amp;","</f>
        <v>#REF!</v>
      </c>
      <c r="D746" s="90"/>
      <c r="F746" s="90"/>
      <c r="G746" s="90"/>
      <c r="H746" s="90"/>
      <c r="I746" s="90"/>
      <c r="J746" s="90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0"/>
      <c r="C747" s="89" t="e">
        <f>"DECODE(C_T."&amp;#REF!&amp;", 0, NULL, C_T."&amp;#REF!&amp;") AS "&amp;#REF!&amp;","</f>
        <v>#REF!</v>
      </c>
      <c r="D747" s="90"/>
      <c r="F747" s="90"/>
      <c r="G747" s="90"/>
      <c r="H747" s="90"/>
      <c r="I747" s="90"/>
      <c r="J747" s="90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0"/>
      <c r="C748" s="89" t="e">
        <f>"DECODE(C_T."&amp;#REF!&amp;", 0, NULL, C_T."&amp;#REF!&amp;") AS "&amp;#REF!&amp;","</f>
        <v>#REF!</v>
      </c>
      <c r="D748" s="90"/>
      <c r="F748" s="90"/>
      <c r="G748" s="90"/>
      <c r="H748" s="90"/>
      <c r="I748" s="90"/>
      <c r="J748" s="90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0"/>
      <c r="C749" s="89" t="e">
        <f>"DECODE(C_T."&amp;#REF!&amp;", 0, NULL, C_T."&amp;#REF!&amp;") AS "&amp;#REF!&amp;","</f>
        <v>#REF!</v>
      </c>
      <c r="D749" s="90"/>
      <c r="F749" s="90"/>
      <c r="G749" s="90"/>
      <c r="H749" s="90"/>
      <c r="I749" s="90"/>
      <c r="J749" s="90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0"/>
      <c r="C750" s="89" t="e">
        <f>"DECODE(C_T."&amp;#REF!&amp;", 0, NULL, C_T."&amp;#REF!&amp;") AS "&amp;#REF!&amp;","</f>
        <v>#REF!</v>
      </c>
      <c r="D750" s="90"/>
      <c r="F750" s="90"/>
      <c r="G750" s="90"/>
      <c r="H750" s="90"/>
      <c r="I750" s="90"/>
      <c r="J750" s="90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0"/>
      <c r="C751" s="89" t="e">
        <f>"DECODE(C_T."&amp;#REF!&amp;", 0, NULL, C_T."&amp;#REF!&amp;") AS "&amp;#REF!&amp;","</f>
        <v>#REF!</v>
      </c>
      <c r="D751" s="90"/>
      <c r="F751" s="90"/>
      <c r="G751" s="90"/>
      <c r="H751" s="90"/>
      <c r="I751" s="90"/>
      <c r="J751" s="90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0"/>
      <c r="C752" s="89" t="e">
        <f>"DECODE(C_T."&amp;#REF!&amp;", 0, NULL, C_T."&amp;#REF!&amp;") AS "&amp;#REF!&amp;","</f>
        <v>#REF!</v>
      </c>
      <c r="D752" s="90"/>
      <c r="F752" s="90"/>
      <c r="G752" s="90"/>
      <c r="H752" s="90"/>
      <c r="I752" s="90"/>
      <c r="J752" s="90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0"/>
      <c r="C753" s="89" t="e">
        <f>"DECODE(C_T."&amp;#REF!&amp;", 0, NULL, C_T."&amp;#REF!&amp;") AS "&amp;#REF!&amp;","</f>
        <v>#REF!</v>
      </c>
      <c r="D753" s="90"/>
      <c r="F753" s="90"/>
      <c r="G753" s="90"/>
      <c r="H753" s="90"/>
      <c r="I753" s="90"/>
      <c r="J753" s="90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0"/>
      <c r="C754" s="89" t="e">
        <f>"DECODE(C_T."&amp;#REF!&amp;", 0, NULL, C_T."&amp;#REF!&amp;") AS "&amp;#REF!&amp;","</f>
        <v>#REF!</v>
      </c>
      <c r="D754" s="90"/>
      <c r="F754" s="90"/>
      <c r="G754" s="90"/>
      <c r="H754" s="90"/>
      <c r="I754" s="90"/>
      <c r="J754" s="90"/>
    </row>
    <row r="755" spans="1:10" ht="11.25" customHeight="1">
      <c r="A755" s="89" t="e">
        <f>"HTP.P('&lt;"&amp;#REF!&amp;"&gt;' || "&amp;IF(MID(#REF!,1,6)="L_STUB","NULL","REC."&amp;#REF!)&amp;" || '&lt;/"&amp;#REF!&amp;"&gt;');"</f>
        <v>#REF!</v>
      </c>
      <c r="B755" s="90"/>
      <c r="C755" s="89" t="e">
        <f>"DECODE(C_T."&amp;#REF!&amp;", 0, NULL, C_T."&amp;#REF!&amp;") AS "&amp;#REF!&amp;","</f>
        <v>#REF!</v>
      </c>
      <c r="D755" s="90"/>
      <c r="F755" s="90"/>
      <c r="G755" s="90"/>
      <c r="H755" s="90"/>
      <c r="I755" s="90"/>
      <c r="J755" s="90"/>
    </row>
    <row r="756" spans="1:10" ht="11.25" customHeight="1">
      <c r="A756" s="89" t="e">
        <f>"HTP.P('&lt;"&amp;#REF!&amp;"&gt;' || "&amp;IF(MID(#REF!,1,6)="L_STUB","NULL","REC."&amp;#REF!)&amp;" || '&lt;/"&amp;#REF!&amp;"&gt;');"</f>
        <v>#REF!</v>
      </c>
      <c r="B756" s="90"/>
      <c r="C756" s="89" t="e">
        <f>"DECODE(C_T."&amp;#REF!&amp;", 0, NULL, C_T."&amp;#REF!&amp;") AS "&amp;#REF!&amp;","</f>
        <v>#REF!</v>
      </c>
      <c r="D756" s="90"/>
      <c r="F756" s="90"/>
      <c r="G756" s="90"/>
      <c r="H756" s="90"/>
      <c r="I756" s="90"/>
      <c r="J756" s="90"/>
    </row>
    <row r="757" spans="1:10" ht="11.25" customHeight="1">
      <c r="A757" s="89" t="e">
        <f>"HTP.P('&lt;"&amp;#REF!&amp;"&gt;' || "&amp;IF(MID(#REF!,1,6)="L_STUB","NULL","REC."&amp;#REF!)&amp;" || '&lt;/"&amp;#REF!&amp;"&gt;');"</f>
        <v>#REF!</v>
      </c>
      <c r="B757" s="90"/>
      <c r="C757" s="89" t="e">
        <f>"DECODE(C_T."&amp;#REF!&amp;", 0, NULL, C_T."&amp;#REF!&amp;") AS "&amp;#REF!&amp;","</f>
        <v>#REF!</v>
      </c>
      <c r="D757" s="90"/>
      <c r="F757" s="90"/>
      <c r="G757" s="90"/>
      <c r="H757" s="90"/>
      <c r="I757" s="90"/>
      <c r="J757" s="90"/>
    </row>
    <row r="758" spans="1:10" ht="11.25" customHeight="1">
      <c r="A758" s="89" t="e">
        <f>"HTP.P('&lt;"&amp;#REF!&amp;"&gt;' || "&amp;IF(MID(#REF!,1,6)="L_STUB","NULL","REC."&amp;#REF!)&amp;" || '&lt;/"&amp;#REF!&amp;"&gt;');"</f>
        <v>#REF!</v>
      </c>
      <c r="B758" s="90"/>
      <c r="C758" s="89" t="e">
        <f>"DECODE(C_T."&amp;#REF!&amp;", 0, NULL, C_T."&amp;#REF!&amp;") AS "&amp;#REF!&amp;","</f>
        <v>#REF!</v>
      </c>
      <c r="D758" s="90"/>
      <c r="F758" s="90"/>
      <c r="G758" s="90"/>
      <c r="H758" s="90"/>
      <c r="I758" s="90"/>
      <c r="J758" s="90"/>
    </row>
    <row r="759" spans="1:10" ht="11.25" customHeight="1">
      <c r="A759" s="90"/>
      <c r="B759" s="90"/>
      <c r="C759" s="90"/>
      <c r="D759" s="90"/>
      <c r="F759" s="90"/>
      <c r="G759" s="90"/>
      <c r="H759" s="90"/>
      <c r="I759" s="90"/>
      <c r="J759" s="90"/>
    </row>
    <row r="760" spans="1:10" ht="11.25" customHeight="1">
      <c r="A760" s="90"/>
      <c r="B760" s="90"/>
      <c r="C760" s="90"/>
      <c r="D760" s="90"/>
      <c r="F760" s="90"/>
      <c r="G760" s="90"/>
      <c r="H760" s="90"/>
      <c r="I760" s="90"/>
      <c r="J760" s="90"/>
    </row>
    <row r="761" spans="1:10" ht="11.25" customHeight="1">
      <c r="A761" s="90"/>
      <c r="B761" s="90"/>
      <c r="C761" s="90"/>
      <c r="D761" s="90"/>
      <c r="F761" s="90"/>
      <c r="G761" s="90"/>
      <c r="H761" s="90"/>
      <c r="I761" s="90"/>
      <c r="J761" s="90"/>
    </row>
    <row r="762" spans="1:10" ht="11.25" customHeight="1">
      <c r="A762" s="90"/>
      <c r="B762" s="90"/>
      <c r="C762" s="90"/>
      <c r="D762" s="90"/>
      <c r="F762" s="90"/>
      <c r="G762" s="90"/>
      <c r="H762" s="90"/>
      <c r="I762" s="90"/>
      <c r="J762" s="90"/>
    </row>
    <row r="763" spans="1:10" ht="11.25" customHeight="1">
      <c r="A763" s="90"/>
      <c r="B763" s="90"/>
      <c r="C763" s="90"/>
      <c r="D763" s="90"/>
      <c r="F763" s="90"/>
      <c r="G763" s="90"/>
      <c r="H763" s="90"/>
      <c r="I763" s="90"/>
      <c r="J763" s="90"/>
    </row>
    <row r="764" spans="1:10" ht="11.25" customHeight="1">
      <c r="A764" s="90"/>
      <c r="B764" s="90"/>
      <c r="C764" s="90"/>
      <c r="D764" s="90"/>
      <c r="F764" s="90"/>
      <c r="G764" s="90"/>
      <c r="H764" s="90"/>
      <c r="I764" s="90"/>
      <c r="J764" s="90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0"/>
      <c r="C765" s="89" t="e">
        <f>"DECODE(C_T."&amp;#REF!&amp;", 0, NULL, C_T."&amp;#REF!&amp;") AS "&amp;#REF!&amp;","</f>
        <v>#REF!</v>
      </c>
      <c r="D765" s="90"/>
      <c r="F765" s="90"/>
      <c r="G765" s="90"/>
      <c r="H765" s="90"/>
      <c r="I765" s="90"/>
      <c r="J765" s="90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0"/>
      <c r="C766" s="89" t="e">
        <f>"DECODE(C_T."&amp;#REF!&amp;", 0, NULL, C_T."&amp;#REF!&amp;") AS "&amp;#REF!&amp;","</f>
        <v>#REF!</v>
      </c>
      <c r="D766" s="90"/>
      <c r="F766" s="90"/>
      <c r="G766" s="90"/>
      <c r="H766" s="90"/>
      <c r="I766" s="90"/>
      <c r="J766" s="90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0"/>
      <c r="C767" s="89" t="e">
        <f>"DECODE(C_T."&amp;#REF!&amp;", 0, NULL, C_T."&amp;#REF!&amp;") AS "&amp;#REF!&amp;","</f>
        <v>#REF!</v>
      </c>
      <c r="D767" s="90"/>
      <c r="F767" s="90"/>
      <c r="G767" s="90"/>
      <c r="H767" s="90"/>
      <c r="I767" s="90"/>
      <c r="J767" s="90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0"/>
      <c r="C768" s="89" t="e">
        <f>"DECODE(C_T."&amp;#REF!&amp;", 0, NULL, C_T."&amp;#REF!&amp;") AS "&amp;#REF!&amp;","</f>
        <v>#REF!</v>
      </c>
      <c r="D768" s="90"/>
      <c r="F768" s="90"/>
      <c r="G768" s="90"/>
      <c r="H768" s="90"/>
      <c r="I768" s="90"/>
      <c r="J768" s="90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0"/>
      <c r="C769" s="89" t="e">
        <f>"DECODE(C_T."&amp;#REF!&amp;", 0, NULL, C_T."&amp;#REF!&amp;") AS "&amp;#REF!&amp;","</f>
        <v>#REF!</v>
      </c>
      <c r="D769" s="90"/>
      <c r="F769" s="90"/>
      <c r="G769" s="90"/>
      <c r="H769" s="90"/>
      <c r="I769" s="90"/>
      <c r="J769" s="90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0"/>
      <c r="C770" s="89" t="e">
        <f>"DECODE(C_T."&amp;#REF!&amp;", 0, NULL, C_T."&amp;#REF!&amp;") AS "&amp;#REF!&amp;","</f>
        <v>#REF!</v>
      </c>
      <c r="D770" s="90"/>
      <c r="F770" s="90"/>
      <c r="G770" s="90"/>
      <c r="H770" s="90"/>
      <c r="I770" s="90"/>
      <c r="J770" s="90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0"/>
      <c r="C771" s="89" t="e">
        <f>"DECODE(C_T."&amp;#REF!&amp;", 0, NULL, C_T."&amp;#REF!&amp;") AS "&amp;#REF!&amp;","</f>
        <v>#REF!</v>
      </c>
      <c r="D771" s="90"/>
      <c r="F771" s="90"/>
      <c r="G771" s="90"/>
      <c r="H771" s="90"/>
      <c r="I771" s="90"/>
      <c r="J771" s="90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0"/>
      <c r="C772" s="89" t="e">
        <f>"DECODE(C_T."&amp;#REF!&amp;", 0, NULL, C_T."&amp;#REF!&amp;") AS "&amp;#REF!&amp;","</f>
        <v>#REF!</v>
      </c>
      <c r="D772" s="90"/>
      <c r="F772" s="90"/>
      <c r="G772" s="90"/>
      <c r="H772" s="90"/>
      <c r="I772" s="90"/>
      <c r="J772" s="90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0"/>
      <c r="C773" s="89" t="e">
        <f>"DECODE(C_T."&amp;#REF!&amp;", 0, NULL, C_T."&amp;#REF!&amp;") AS "&amp;#REF!&amp;","</f>
        <v>#REF!</v>
      </c>
      <c r="D773" s="90"/>
      <c r="F773" s="90"/>
      <c r="G773" s="90"/>
      <c r="H773" s="90"/>
      <c r="I773" s="90"/>
      <c r="J773" s="90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0"/>
      <c r="C774" s="89" t="e">
        <f>"DECODE(C_T."&amp;#REF!&amp;", 0, NULL, C_T."&amp;#REF!&amp;") AS "&amp;#REF!&amp;","</f>
        <v>#REF!</v>
      </c>
      <c r="D774" s="90"/>
      <c r="F774" s="90"/>
      <c r="G774" s="90"/>
      <c r="H774" s="90"/>
      <c r="I774" s="90"/>
      <c r="J774" s="90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0"/>
      <c r="C775" s="89" t="e">
        <f>"DECODE(C_T."&amp;#REF!&amp;", 0, NULL, C_T."&amp;#REF!&amp;") AS "&amp;#REF!&amp;","</f>
        <v>#REF!</v>
      </c>
      <c r="D775" s="90"/>
      <c r="F775" s="90"/>
      <c r="G775" s="90"/>
      <c r="H775" s="90"/>
      <c r="I775" s="90"/>
      <c r="J775" s="90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0"/>
      <c r="C776" s="89" t="e">
        <f>"DECODE(C_T."&amp;#REF!&amp;", 0, NULL, C_T."&amp;#REF!&amp;") AS "&amp;#REF!&amp;","</f>
        <v>#REF!</v>
      </c>
      <c r="D776" s="90"/>
      <c r="F776" s="90"/>
      <c r="G776" s="90"/>
      <c r="H776" s="90"/>
      <c r="I776" s="90"/>
      <c r="J776" s="90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0"/>
      <c r="C777" s="89" t="e">
        <f>"DECODE(C_T."&amp;#REF!&amp;", 0, NULL, C_T."&amp;#REF!&amp;") AS "&amp;#REF!&amp;","</f>
        <v>#REF!</v>
      </c>
      <c r="D777" s="90"/>
      <c r="F777" s="90"/>
      <c r="G777" s="90"/>
      <c r="H777" s="90"/>
      <c r="I777" s="90"/>
      <c r="J777" s="90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0"/>
      <c r="C778" s="89" t="e">
        <f>"DECODE(C_T."&amp;#REF!&amp;", 0, NULL, C_T."&amp;#REF!&amp;") AS "&amp;#REF!&amp;","</f>
        <v>#REF!</v>
      </c>
      <c r="D778" s="90"/>
      <c r="F778" s="90"/>
      <c r="G778" s="90"/>
      <c r="H778" s="90"/>
      <c r="I778" s="90"/>
      <c r="J778" s="90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0"/>
      <c r="C779" s="89" t="e">
        <f>"DECODE(C_T."&amp;#REF!&amp;", 0, NULL, C_T."&amp;#REF!&amp;") AS "&amp;#REF!&amp;","</f>
        <v>#REF!</v>
      </c>
      <c r="D779" s="90"/>
      <c r="F779" s="90"/>
      <c r="G779" s="90"/>
      <c r="H779" s="90"/>
      <c r="I779" s="90"/>
      <c r="J779" s="90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0"/>
      <c r="C780" s="89" t="e">
        <f>"DECODE(C_T."&amp;#REF!&amp;", 0, NULL, C_T."&amp;#REF!&amp;") AS "&amp;#REF!&amp;","</f>
        <v>#REF!</v>
      </c>
      <c r="D780" s="90"/>
      <c r="F780" s="90"/>
      <c r="G780" s="90"/>
      <c r="H780" s="90"/>
      <c r="I780" s="90"/>
      <c r="J780" s="90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0"/>
      <c r="C781" s="89" t="e">
        <f>"DECODE(C_T."&amp;#REF!&amp;", 0, NULL, C_T."&amp;#REF!&amp;") AS "&amp;#REF!&amp;","</f>
        <v>#REF!</v>
      </c>
      <c r="D781" s="90"/>
      <c r="F781" s="90"/>
      <c r="G781" s="90"/>
      <c r="H781" s="90"/>
      <c r="I781" s="90"/>
      <c r="J781" s="90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0"/>
      <c r="C782" s="89" t="e">
        <f>"DECODE(C_T."&amp;#REF!&amp;", 0, NULL, C_T."&amp;#REF!&amp;") AS "&amp;#REF!&amp;","</f>
        <v>#REF!</v>
      </c>
      <c r="D782" s="90"/>
      <c r="F782" s="90"/>
      <c r="G782" s="90"/>
      <c r="H782" s="90"/>
      <c r="I782" s="90"/>
      <c r="J782" s="90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0"/>
      <c r="C783" s="89" t="e">
        <f>"DECODE(C_T."&amp;#REF!&amp;", 0, NULL, C_T."&amp;#REF!&amp;") AS "&amp;#REF!&amp;","</f>
        <v>#REF!</v>
      </c>
      <c r="D783" s="90"/>
      <c r="F783" s="90"/>
      <c r="G783" s="90"/>
      <c r="H783" s="90"/>
      <c r="I783" s="90"/>
      <c r="J783" s="90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0"/>
      <c r="C784" s="89" t="e">
        <f>"DECODE(C_T."&amp;#REF!&amp;", 0, NULL, C_T."&amp;#REF!&amp;") AS "&amp;#REF!&amp;","</f>
        <v>#REF!</v>
      </c>
      <c r="D784" s="90"/>
      <c r="F784" s="90"/>
      <c r="G784" s="90"/>
      <c r="H784" s="90"/>
      <c r="I784" s="90"/>
      <c r="J784" s="90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0"/>
      <c r="C785" s="89" t="e">
        <f>"DECODE(C_T."&amp;#REF!&amp;", 0, NULL, C_T."&amp;#REF!&amp;") AS "&amp;#REF!&amp;","</f>
        <v>#REF!</v>
      </c>
      <c r="D785" s="90"/>
      <c r="F785" s="90"/>
      <c r="G785" s="90"/>
      <c r="H785" s="90"/>
      <c r="I785" s="90"/>
      <c r="J785" s="90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0"/>
      <c r="C786" s="89" t="e">
        <f>"DECODE(C_T."&amp;#REF!&amp;", 0, NULL, C_T."&amp;#REF!&amp;") AS "&amp;#REF!&amp;","</f>
        <v>#REF!</v>
      </c>
      <c r="D786" s="90"/>
      <c r="F786" s="90"/>
      <c r="G786" s="90"/>
      <c r="H786" s="90"/>
      <c r="I786" s="90"/>
      <c r="J786" s="90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0"/>
      <c r="C787" s="89" t="e">
        <f>"DECODE(C_T."&amp;#REF!&amp;", 0, NULL, C_T."&amp;#REF!&amp;") AS "&amp;#REF!&amp;","</f>
        <v>#REF!</v>
      </c>
      <c r="D787" s="90"/>
      <c r="F787" s="90"/>
      <c r="G787" s="90"/>
      <c r="H787" s="90"/>
      <c r="I787" s="90"/>
      <c r="J787" s="90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0"/>
      <c r="C788" s="89" t="e">
        <f>"DECODE(C_T."&amp;#REF!&amp;", 0, NULL, C_T."&amp;#REF!&amp;") AS "&amp;#REF!&amp;","</f>
        <v>#REF!</v>
      </c>
      <c r="D788" s="90"/>
      <c r="F788" s="90"/>
      <c r="G788" s="90"/>
      <c r="H788" s="90"/>
      <c r="I788" s="90"/>
      <c r="J788" s="90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0"/>
      <c r="C789" s="89" t="e">
        <f>"DECODE(C_T."&amp;#REF!&amp;", 0, NULL, C_T."&amp;#REF!&amp;") AS "&amp;#REF!&amp;","</f>
        <v>#REF!</v>
      </c>
      <c r="D789" s="90"/>
      <c r="F789" s="90"/>
      <c r="G789" s="90"/>
      <c r="H789" s="90"/>
      <c r="I789" s="90"/>
      <c r="J789" s="90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0"/>
      <c r="C790" s="89" t="e">
        <f>"DECODE(C_T."&amp;#REF!&amp;", 0, NULL, C_T."&amp;#REF!&amp;") AS "&amp;#REF!&amp;","</f>
        <v>#REF!</v>
      </c>
      <c r="D790" s="90"/>
      <c r="F790" s="90"/>
      <c r="G790" s="90"/>
      <c r="H790" s="90"/>
      <c r="I790" s="90"/>
      <c r="J790" s="90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0"/>
      <c r="C791" s="89" t="e">
        <f>"DECODE(C_T."&amp;#REF!&amp;", 0, NULL, C_T."&amp;#REF!&amp;") AS "&amp;#REF!&amp;","</f>
        <v>#REF!</v>
      </c>
      <c r="D791" s="90"/>
      <c r="F791" s="90"/>
      <c r="G791" s="90"/>
      <c r="H791" s="90"/>
      <c r="I791" s="90"/>
      <c r="J791" s="90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0"/>
      <c r="C792" s="89" t="e">
        <f>"DECODE(C_T."&amp;#REF!&amp;", 0, NULL, C_T."&amp;#REF!&amp;") AS "&amp;#REF!&amp;","</f>
        <v>#REF!</v>
      </c>
      <c r="D792" s="90"/>
      <c r="F792" s="90"/>
      <c r="G792" s="90"/>
      <c r="H792" s="90"/>
      <c r="I792" s="90"/>
      <c r="J792" s="90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0"/>
      <c r="C793" s="89" t="e">
        <f>"DECODE(C_T."&amp;#REF!&amp;", 0, NULL, C_T."&amp;#REF!&amp;") AS "&amp;#REF!&amp;","</f>
        <v>#REF!</v>
      </c>
      <c r="D793" s="90"/>
      <c r="F793" s="90"/>
      <c r="G793" s="90"/>
      <c r="H793" s="90"/>
      <c r="I793" s="90"/>
      <c r="J793" s="90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0"/>
      <c r="C794" s="89" t="e">
        <f>"DECODE(C_T."&amp;#REF!&amp;", 0, NULL, C_T."&amp;#REF!&amp;") AS "&amp;#REF!&amp;","</f>
        <v>#REF!</v>
      </c>
      <c r="D794" s="90"/>
      <c r="F794" s="90"/>
      <c r="G794" s="90"/>
      <c r="H794" s="90"/>
      <c r="I794" s="90"/>
      <c r="J794" s="90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0"/>
      <c r="C795" s="89" t="e">
        <f>"DECODE(C_T."&amp;#REF!&amp;", 0, NULL, C_T."&amp;#REF!&amp;") AS "&amp;#REF!&amp;","</f>
        <v>#REF!</v>
      </c>
      <c r="D795" s="90"/>
      <c r="F795" s="90"/>
      <c r="G795" s="90"/>
      <c r="H795" s="90"/>
      <c r="I795" s="90"/>
      <c r="J795" s="90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0"/>
      <c r="C796" s="89" t="e">
        <f>"DECODE(C_T."&amp;#REF!&amp;", 0, NULL, C_T."&amp;#REF!&amp;") AS "&amp;#REF!&amp;","</f>
        <v>#REF!</v>
      </c>
      <c r="D796" s="90"/>
      <c r="F796" s="90"/>
      <c r="G796" s="90"/>
      <c r="H796" s="90"/>
      <c r="I796" s="90"/>
      <c r="J796" s="90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0"/>
      <c r="C797" s="89" t="e">
        <f>"DECODE(C_T."&amp;#REF!&amp;", 0, NULL, C_T."&amp;#REF!&amp;") AS "&amp;#REF!&amp;","</f>
        <v>#REF!</v>
      </c>
      <c r="D797" s="90"/>
      <c r="F797" s="90"/>
      <c r="G797" s="90"/>
      <c r="H797" s="90"/>
      <c r="I797" s="90"/>
      <c r="J797" s="90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0"/>
      <c r="C798" s="89" t="e">
        <f>"DECODE(C_T."&amp;#REF!&amp;", 0, NULL, C_T."&amp;#REF!&amp;") AS "&amp;#REF!&amp;","</f>
        <v>#REF!</v>
      </c>
      <c r="D798" s="90"/>
      <c r="F798" s="90"/>
      <c r="G798" s="90"/>
      <c r="H798" s="90"/>
      <c r="I798" s="90"/>
      <c r="J798" s="90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0"/>
      <c r="C799" s="89" t="e">
        <f>"DECODE(C_T."&amp;#REF!&amp;", 0, NULL, C_T."&amp;#REF!&amp;") AS "&amp;#REF!&amp;","</f>
        <v>#REF!</v>
      </c>
      <c r="D799" s="90"/>
      <c r="F799" s="90"/>
      <c r="G799" s="90"/>
      <c r="H799" s="90"/>
      <c r="I799" s="90"/>
      <c r="J799" s="90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0"/>
      <c r="C800" s="89" t="e">
        <f>"DECODE(C_T."&amp;#REF!&amp;", 0, NULL, C_T."&amp;#REF!&amp;") AS "&amp;#REF!&amp;","</f>
        <v>#REF!</v>
      </c>
      <c r="D800" s="90"/>
      <c r="F800" s="90"/>
      <c r="G800" s="90"/>
      <c r="H800" s="90"/>
      <c r="I800" s="90"/>
      <c r="J800" s="90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0"/>
      <c r="C801" s="89" t="e">
        <f>"DECODE(C_T."&amp;#REF!&amp;", 0, NULL, C_T."&amp;#REF!&amp;") AS "&amp;#REF!&amp;","</f>
        <v>#REF!</v>
      </c>
      <c r="D801" s="90"/>
      <c r="F801" s="90"/>
      <c r="G801" s="90"/>
      <c r="H801" s="90"/>
      <c r="I801" s="90"/>
      <c r="J801" s="90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0"/>
      <c r="C802" s="89" t="e">
        <f>"DECODE(C_T."&amp;#REF!&amp;", 0, NULL, C_T."&amp;#REF!&amp;") AS "&amp;#REF!&amp;","</f>
        <v>#REF!</v>
      </c>
      <c r="D802" s="90"/>
      <c r="F802" s="90"/>
      <c r="G802" s="90"/>
      <c r="H802" s="90"/>
      <c r="I802" s="90"/>
      <c r="J802" s="90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0"/>
      <c r="C803" s="89" t="e">
        <f>"DECODE(C_T."&amp;#REF!&amp;", 0, NULL, C_T."&amp;#REF!&amp;") AS "&amp;#REF!&amp;","</f>
        <v>#REF!</v>
      </c>
      <c r="D803" s="90"/>
      <c r="F803" s="90"/>
      <c r="G803" s="90"/>
      <c r="H803" s="90"/>
      <c r="I803" s="90"/>
      <c r="J803" s="90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0"/>
      <c r="C804" s="89" t="e">
        <f>"DECODE(C_T."&amp;#REF!&amp;", 0, NULL, C_T."&amp;#REF!&amp;") AS "&amp;#REF!&amp;","</f>
        <v>#REF!</v>
      </c>
      <c r="D804" s="90"/>
      <c r="F804" s="90"/>
      <c r="G804" s="90"/>
      <c r="H804" s="90"/>
      <c r="I804" s="90"/>
      <c r="J804" s="90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0"/>
      <c r="C805" s="89" t="e">
        <f>"DECODE(C_T."&amp;#REF!&amp;", 0, NULL, C_T."&amp;#REF!&amp;") AS "&amp;#REF!&amp;","</f>
        <v>#REF!</v>
      </c>
      <c r="D805" s="90"/>
      <c r="F805" s="90"/>
      <c r="G805" s="90"/>
      <c r="H805" s="90"/>
      <c r="I805" s="90"/>
      <c r="J805" s="90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0"/>
      <c r="C806" s="89" t="e">
        <f>"DECODE(C_T."&amp;#REF!&amp;", 0, NULL, C_T."&amp;#REF!&amp;") AS "&amp;#REF!&amp;","</f>
        <v>#REF!</v>
      </c>
      <c r="D806" s="90"/>
      <c r="F806" s="90"/>
      <c r="G806" s="90"/>
      <c r="H806" s="90"/>
      <c r="I806" s="90"/>
      <c r="J806" s="90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0"/>
      <c r="C807" s="89" t="e">
        <f>"DECODE(C_T."&amp;#REF!&amp;", 0, NULL, C_T."&amp;#REF!&amp;") AS "&amp;#REF!&amp;","</f>
        <v>#REF!</v>
      </c>
      <c r="D807" s="90"/>
      <c r="F807" s="90"/>
      <c r="G807" s="90"/>
      <c r="H807" s="90"/>
      <c r="I807" s="90"/>
      <c r="J807" s="90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0"/>
      <c r="C808" s="89" t="e">
        <f>"DECODE(C_T."&amp;#REF!&amp;", 0, NULL, C_T."&amp;#REF!&amp;") AS "&amp;#REF!&amp;","</f>
        <v>#REF!</v>
      </c>
      <c r="D808" s="90"/>
      <c r="F808" s="90"/>
      <c r="G808" s="90"/>
      <c r="H808" s="90"/>
      <c r="I808" s="90"/>
      <c r="J808" s="90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0"/>
      <c r="C809" s="89" t="e">
        <f>"DECODE(C_T."&amp;#REF!&amp;", 0, NULL, C_T."&amp;#REF!&amp;") AS "&amp;#REF!&amp;","</f>
        <v>#REF!</v>
      </c>
      <c r="D809" s="90"/>
      <c r="F809" s="90"/>
      <c r="G809" s="90"/>
      <c r="H809" s="90"/>
      <c r="I809" s="90"/>
      <c r="J809" s="90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0"/>
      <c r="C810" s="89" t="e">
        <f>"DECODE(C_T."&amp;#REF!&amp;", 0, NULL, C_T."&amp;#REF!&amp;") AS "&amp;#REF!&amp;","</f>
        <v>#REF!</v>
      </c>
      <c r="D810" s="90"/>
      <c r="F810" s="90"/>
      <c r="G810" s="90"/>
      <c r="H810" s="90"/>
      <c r="I810" s="90"/>
      <c r="J810" s="90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0"/>
      <c r="C811" s="89" t="e">
        <f>"DECODE(C_T."&amp;#REF!&amp;", 0, NULL, C_T."&amp;#REF!&amp;") AS "&amp;#REF!&amp;","</f>
        <v>#REF!</v>
      </c>
      <c r="D811" s="90"/>
      <c r="F811" s="90"/>
      <c r="G811" s="90"/>
      <c r="H811" s="90"/>
      <c r="I811" s="90"/>
      <c r="J811" s="90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0"/>
      <c r="C812" s="89" t="e">
        <f>"DECODE(C_T."&amp;#REF!&amp;", 0, NULL, C_T."&amp;#REF!&amp;") AS "&amp;#REF!&amp;","</f>
        <v>#REF!</v>
      </c>
      <c r="D812" s="90"/>
      <c r="F812" s="90"/>
      <c r="G812" s="90"/>
      <c r="H812" s="90"/>
      <c r="I812" s="90"/>
      <c r="J812" s="90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0"/>
      <c r="C813" s="89" t="e">
        <f>"DECODE(C_T."&amp;#REF!&amp;", 0, NULL, C_T."&amp;#REF!&amp;") AS "&amp;#REF!&amp;","</f>
        <v>#REF!</v>
      </c>
      <c r="D813" s="90"/>
      <c r="F813" s="90"/>
      <c r="G813" s="90"/>
      <c r="H813" s="90"/>
      <c r="I813" s="90"/>
      <c r="J813" s="90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0"/>
      <c r="C814" s="89" t="e">
        <f>"DECODE(C_T."&amp;#REF!&amp;", 0, NULL, C_T."&amp;#REF!&amp;") AS "&amp;#REF!&amp;","</f>
        <v>#REF!</v>
      </c>
      <c r="D814" s="90"/>
      <c r="F814" s="90"/>
      <c r="G814" s="90"/>
      <c r="H814" s="90"/>
      <c r="I814" s="90"/>
      <c r="J814" s="90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0"/>
      <c r="C815" s="89" t="e">
        <f>"DECODE(C_T."&amp;#REF!&amp;", 0, NULL, C_T."&amp;#REF!&amp;") AS "&amp;#REF!&amp;","</f>
        <v>#REF!</v>
      </c>
      <c r="D815" s="90"/>
      <c r="F815" s="90"/>
      <c r="G815" s="90"/>
      <c r="H815" s="90"/>
      <c r="I815" s="90"/>
      <c r="J815" s="90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0"/>
      <c r="C816" s="89" t="e">
        <f>"DECODE(C_T."&amp;#REF!&amp;", 0, NULL, C_T."&amp;#REF!&amp;") AS "&amp;#REF!&amp;","</f>
        <v>#REF!</v>
      </c>
      <c r="D816" s="90"/>
      <c r="F816" s="90"/>
      <c r="G816" s="90"/>
      <c r="H816" s="90"/>
      <c r="I816" s="90"/>
      <c r="J816" s="90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0"/>
      <c r="C817" s="89" t="e">
        <f>"DECODE(C_T."&amp;#REF!&amp;", 0, NULL, C_T."&amp;#REF!&amp;") AS "&amp;#REF!&amp;","</f>
        <v>#REF!</v>
      </c>
      <c r="D817" s="90"/>
      <c r="F817" s="90"/>
      <c r="G817" s="90"/>
      <c r="H817" s="90"/>
      <c r="I817" s="90"/>
      <c r="J817" s="90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0"/>
      <c r="C818" s="89" t="e">
        <f>"DECODE(C_T."&amp;#REF!&amp;", 0, NULL, C_T."&amp;#REF!&amp;") AS "&amp;#REF!&amp;","</f>
        <v>#REF!</v>
      </c>
      <c r="D818" s="90"/>
      <c r="F818" s="90"/>
      <c r="G818" s="90"/>
      <c r="H818" s="90"/>
      <c r="I818" s="90"/>
      <c r="J818" s="90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0"/>
      <c r="C819" s="89" t="e">
        <f>"DECODE(C_T."&amp;#REF!&amp;", 0, NULL, C_T."&amp;#REF!&amp;") AS "&amp;#REF!&amp;","</f>
        <v>#REF!</v>
      </c>
      <c r="D819" s="90"/>
      <c r="F819" s="90"/>
      <c r="G819" s="90"/>
      <c r="H819" s="90"/>
      <c r="I819" s="90"/>
      <c r="J819" s="90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0"/>
      <c r="C820" s="89" t="e">
        <f>"DECODE(C_T."&amp;#REF!&amp;", 0, NULL, C_T."&amp;#REF!&amp;") AS "&amp;#REF!&amp;","</f>
        <v>#REF!</v>
      </c>
      <c r="D820" s="90"/>
      <c r="F820" s="90"/>
      <c r="G820" s="90"/>
      <c r="H820" s="90"/>
      <c r="I820" s="90"/>
      <c r="J820" s="90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0"/>
      <c r="C821" s="89" t="e">
        <f>"DECODE(C_T."&amp;#REF!&amp;", 0, NULL, C_T."&amp;#REF!&amp;") AS "&amp;#REF!&amp;","</f>
        <v>#REF!</v>
      </c>
      <c r="D821" s="90"/>
      <c r="F821" s="90"/>
      <c r="G821" s="90"/>
      <c r="H821" s="90"/>
      <c r="I821" s="90"/>
      <c r="J821" s="90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0"/>
      <c r="C822" s="89" t="e">
        <f>"DECODE(C_T."&amp;#REF!&amp;", 0, NULL, C_T."&amp;#REF!&amp;") AS "&amp;#REF!&amp;","</f>
        <v>#REF!</v>
      </c>
      <c r="D822" s="90"/>
      <c r="F822" s="90"/>
      <c r="G822" s="90"/>
      <c r="H822" s="90"/>
      <c r="I822" s="90"/>
      <c r="J822" s="90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0"/>
      <c r="C823" s="89" t="e">
        <f>"DECODE(C_T."&amp;#REF!&amp;", 0, NULL, C_T."&amp;#REF!&amp;") AS "&amp;#REF!&amp;","</f>
        <v>#REF!</v>
      </c>
      <c r="D823" s="90"/>
      <c r="F823" s="90"/>
      <c r="G823" s="90"/>
      <c r="H823" s="90"/>
      <c r="I823" s="90"/>
      <c r="J823" s="90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0"/>
      <c r="C824" s="89" t="e">
        <f>"DECODE(C_T."&amp;#REF!&amp;", 0, NULL, C_T."&amp;#REF!&amp;") AS "&amp;#REF!&amp;","</f>
        <v>#REF!</v>
      </c>
      <c r="D824" s="90"/>
      <c r="F824" s="90"/>
      <c r="G824" s="90"/>
      <c r="H824" s="90"/>
      <c r="I824" s="90"/>
      <c r="J824" s="90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0"/>
      <c r="C825" s="89" t="e">
        <f>"DECODE(C_T."&amp;#REF!&amp;", 0, NULL, C_T."&amp;#REF!&amp;") AS "&amp;#REF!&amp;","</f>
        <v>#REF!</v>
      </c>
      <c r="D825" s="90"/>
      <c r="F825" s="90"/>
      <c r="G825" s="90"/>
      <c r="H825" s="90"/>
      <c r="I825" s="90"/>
      <c r="J825" s="90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0"/>
      <c r="C826" s="89" t="e">
        <f>"DECODE(C_T."&amp;#REF!&amp;", 0, NULL, C_T."&amp;#REF!&amp;") AS "&amp;#REF!&amp;","</f>
        <v>#REF!</v>
      </c>
      <c r="D826" s="90"/>
      <c r="F826" s="90"/>
      <c r="G826" s="90"/>
      <c r="H826" s="90"/>
      <c r="I826" s="90"/>
      <c r="J826" s="90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0"/>
      <c r="C827" s="89" t="e">
        <f>"DECODE(C_T."&amp;#REF!&amp;", 0, NULL, C_T."&amp;#REF!&amp;") AS "&amp;#REF!&amp;","</f>
        <v>#REF!</v>
      </c>
      <c r="D827" s="90"/>
      <c r="F827" s="90"/>
      <c r="G827" s="90"/>
      <c r="H827" s="90"/>
      <c r="I827" s="90"/>
      <c r="J827" s="90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0"/>
      <c r="C828" s="89" t="e">
        <f>"DECODE(C_T."&amp;#REF!&amp;", 0, NULL, C_T."&amp;#REF!&amp;") AS "&amp;#REF!&amp;","</f>
        <v>#REF!</v>
      </c>
      <c r="D828" s="90"/>
      <c r="F828" s="90"/>
      <c r="G828" s="90"/>
      <c r="H828" s="90"/>
      <c r="I828" s="90"/>
      <c r="J828" s="90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0"/>
      <c r="C829" s="89" t="e">
        <f>"DECODE(C_T."&amp;#REF!&amp;", 0, NULL, C_T."&amp;#REF!&amp;") AS "&amp;#REF!&amp;","</f>
        <v>#REF!</v>
      </c>
      <c r="D829" s="90"/>
      <c r="F829" s="90"/>
      <c r="G829" s="90"/>
      <c r="H829" s="90"/>
      <c r="I829" s="90"/>
      <c r="J829" s="90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0"/>
      <c r="C830" s="89" t="e">
        <f>"DECODE(C_T."&amp;#REF!&amp;", 0, NULL, C_T."&amp;#REF!&amp;") AS "&amp;#REF!&amp;","</f>
        <v>#REF!</v>
      </c>
      <c r="D830" s="90"/>
      <c r="F830" s="90"/>
      <c r="G830" s="90"/>
      <c r="H830" s="90"/>
      <c r="I830" s="90"/>
      <c r="J830" s="90"/>
    </row>
    <row r="831" spans="1:10" ht="11.25" customHeight="1">
      <c r="A831" s="89" t="e">
        <f>"HTP.P('&lt;"&amp;#REF!&amp;"&gt;' || "&amp;IF(MID(#REF!,1,6)="L_STUB","NULL","REC."&amp;#REF!)&amp;" || '&lt;/"&amp;#REF!&amp;"&gt;');"</f>
        <v>#REF!</v>
      </c>
      <c r="B831" s="90"/>
      <c r="C831" s="89" t="e">
        <f>"DECODE(C_T."&amp;#REF!&amp;", 0, NULL, C_T."&amp;#REF!&amp;") AS "&amp;#REF!&amp;","</f>
        <v>#REF!</v>
      </c>
      <c r="D831" s="90"/>
      <c r="F831" s="90"/>
      <c r="G831" s="90"/>
      <c r="H831" s="90"/>
      <c r="I831" s="90"/>
      <c r="J831" s="90"/>
    </row>
    <row r="832" spans="1:10" ht="11.25" customHeight="1">
      <c r="A832" s="89" t="e">
        <f>"HTP.P('&lt;"&amp;#REF!&amp;"&gt;' || "&amp;IF(MID(#REF!,1,6)="L_STUB","NULL","REC."&amp;#REF!)&amp;" || '&lt;/"&amp;#REF!&amp;"&gt;');"</f>
        <v>#REF!</v>
      </c>
      <c r="B832" s="90"/>
      <c r="C832" s="89" t="e">
        <f>"DECODE(C_T."&amp;#REF!&amp;", 0, NULL, C_T."&amp;#REF!&amp;") AS "&amp;#REF!&amp;","</f>
        <v>#REF!</v>
      </c>
      <c r="D832" s="90"/>
      <c r="F832" s="90"/>
      <c r="G832" s="90"/>
      <c r="H832" s="90"/>
      <c r="I832" s="90"/>
      <c r="J832" s="90"/>
    </row>
    <row r="833" spans="1:10" ht="11.25" customHeight="1">
      <c r="A833" s="89" t="e">
        <f>"HTP.P('&lt;"&amp;#REF!&amp;"&gt;' || "&amp;IF(MID(#REF!,1,6)="L_STUB","NULL","REC."&amp;#REF!)&amp;" || '&lt;/"&amp;#REF!&amp;"&gt;');"</f>
        <v>#REF!</v>
      </c>
      <c r="B833" s="90"/>
      <c r="C833" s="89" t="e">
        <f>"DECODE(C_T."&amp;#REF!&amp;", 0, NULL, C_T."&amp;#REF!&amp;") AS "&amp;#REF!&amp;","</f>
        <v>#REF!</v>
      </c>
      <c r="D833" s="90"/>
      <c r="F833" s="90"/>
      <c r="G833" s="90"/>
      <c r="H833" s="90"/>
      <c r="I833" s="90"/>
      <c r="J833" s="90"/>
    </row>
    <row r="834" spans="1:10" ht="11.25" customHeight="1">
      <c r="A834" s="89" t="e">
        <f>"HTP.P('&lt;"&amp;#REF!&amp;"&gt;' || "&amp;IF(MID(#REF!,1,6)="L_STUB","NULL","REC."&amp;#REF!)&amp;" || '&lt;/"&amp;#REF!&amp;"&gt;');"</f>
        <v>#REF!</v>
      </c>
      <c r="B834" s="90"/>
      <c r="C834" s="89" t="e">
        <f>"DECODE(C_T."&amp;#REF!&amp;", 0, NULL, C_T."&amp;#REF!&amp;") AS "&amp;#REF!&amp;","</f>
        <v>#REF!</v>
      </c>
      <c r="D834" s="90"/>
      <c r="F834" s="90"/>
      <c r="G834" s="90"/>
      <c r="H834" s="90"/>
      <c r="I834" s="90"/>
      <c r="J834" s="90"/>
    </row>
    <row r="835" spans="1:10" ht="11.25" customHeight="1">
      <c r="A835" s="90"/>
      <c r="B835" s="90"/>
      <c r="C835" s="90"/>
      <c r="D835" s="90"/>
      <c r="F835" s="90"/>
      <c r="G835" s="90"/>
      <c r="H835" s="90"/>
      <c r="I835" s="90"/>
      <c r="J835" s="90"/>
    </row>
    <row r="836" spans="1:10" ht="11.25" customHeight="1">
      <c r="A836" s="90"/>
      <c r="B836" s="90"/>
      <c r="C836" s="90"/>
      <c r="D836" s="90"/>
      <c r="F836" s="90"/>
      <c r="G836" s="90"/>
      <c r="H836" s="90"/>
      <c r="I836" s="90"/>
      <c r="J836" s="90"/>
    </row>
    <row r="837" spans="1:10" ht="11.25" customHeight="1">
      <c r="A837" s="90"/>
      <c r="B837" s="90"/>
      <c r="C837" s="90"/>
      <c r="D837" s="90"/>
      <c r="F837" s="90"/>
      <c r="G837" s="90"/>
      <c r="H837" s="90"/>
      <c r="I837" s="90"/>
      <c r="J837" s="90"/>
    </row>
    <row r="838" spans="1:10" ht="11.25" customHeight="1">
      <c r="A838" s="90"/>
      <c r="B838" s="90"/>
      <c r="C838" s="90"/>
      <c r="D838" s="90"/>
      <c r="F838" s="90"/>
      <c r="G838" s="90"/>
      <c r="H838" s="90"/>
      <c r="I838" s="90"/>
      <c r="J838" s="90"/>
    </row>
    <row r="839" spans="1:10" ht="11.25" customHeight="1">
      <c r="A839" s="90"/>
      <c r="B839" s="90"/>
      <c r="C839" s="90"/>
      <c r="D839" s="90"/>
      <c r="F839" s="90"/>
      <c r="G839" s="90"/>
      <c r="H839" s="90"/>
      <c r="I839" s="90"/>
      <c r="J839" s="90"/>
    </row>
    <row r="840" spans="1:10" ht="11.25" customHeight="1">
      <c r="A840" s="90"/>
      <c r="B840" s="90"/>
      <c r="C840" s="90"/>
      <c r="D840" s="90"/>
      <c r="F840" s="90"/>
      <c r="G840" s="90"/>
      <c r="H840" s="90"/>
      <c r="I840" s="90"/>
      <c r="J840" s="90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0"/>
      <c r="C841" s="89" t="e">
        <f>"DECODE(C_T."&amp;#REF!&amp;", 0, NULL, C_T."&amp;#REF!&amp;") AS "&amp;#REF!&amp;","</f>
        <v>#REF!</v>
      </c>
      <c r="D841" s="90"/>
      <c r="F841" s="90"/>
      <c r="G841" s="90"/>
      <c r="H841" s="90"/>
      <c r="I841" s="90"/>
      <c r="J841" s="90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0"/>
      <c r="C842" s="89" t="e">
        <f>"DECODE(C_T."&amp;#REF!&amp;", 0, NULL, C_T."&amp;#REF!&amp;") AS "&amp;#REF!&amp;","</f>
        <v>#REF!</v>
      </c>
      <c r="D842" s="90"/>
      <c r="F842" s="90"/>
      <c r="G842" s="90"/>
      <c r="H842" s="90"/>
      <c r="I842" s="90"/>
      <c r="J842" s="90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0"/>
      <c r="C843" s="89" t="e">
        <f>"DECODE(C_T."&amp;#REF!&amp;", 0, NULL, C_T."&amp;#REF!&amp;") AS "&amp;#REF!&amp;","</f>
        <v>#REF!</v>
      </c>
      <c r="D843" s="90"/>
      <c r="F843" s="90"/>
      <c r="G843" s="90"/>
      <c r="H843" s="90"/>
      <c r="I843" s="90"/>
      <c r="J843" s="90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0"/>
      <c r="C844" s="89" t="e">
        <f>"DECODE(C_T."&amp;#REF!&amp;", 0, NULL, C_T."&amp;#REF!&amp;") AS "&amp;#REF!&amp;","</f>
        <v>#REF!</v>
      </c>
      <c r="D844" s="90"/>
      <c r="F844" s="90"/>
      <c r="G844" s="90"/>
      <c r="H844" s="90"/>
      <c r="I844" s="90"/>
      <c r="J844" s="90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0"/>
      <c r="C845" s="89" t="e">
        <f>"DECODE(C_T."&amp;#REF!&amp;", 0, NULL, C_T."&amp;#REF!&amp;") AS "&amp;#REF!&amp;","</f>
        <v>#REF!</v>
      </c>
      <c r="D845" s="90"/>
      <c r="F845" s="90"/>
      <c r="G845" s="90"/>
      <c r="H845" s="90"/>
      <c r="I845" s="90"/>
      <c r="J845" s="90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0"/>
      <c r="C846" s="89" t="e">
        <f>"DECODE(C_T."&amp;#REF!&amp;", 0, NULL, C_T."&amp;#REF!&amp;") AS "&amp;#REF!&amp;","</f>
        <v>#REF!</v>
      </c>
      <c r="D846" s="90"/>
      <c r="F846" s="90"/>
      <c r="G846" s="90"/>
      <c r="H846" s="90"/>
      <c r="I846" s="90"/>
      <c r="J846" s="90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0"/>
      <c r="C847" s="89" t="e">
        <f>"DECODE(C_T."&amp;#REF!&amp;", 0, NULL, C_T."&amp;#REF!&amp;") AS "&amp;#REF!&amp;","</f>
        <v>#REF!</v>
      </c>
      <c r="D847" s="90"/>
      <c r="F847" s="90"/>
      <c r="G847" s="90"/>
      <c r="H847" s="90"/>
      <c r="I847" s="90"/>
      <c r="J847" s="90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0"/>
      <c r="C848" s="89" t="e">
        <f>"DECODE(C_T."&amp;#REF!&amp;", 0, NULL, C_T."&amp;#REF!&amp;") AS "&amp;#REF!&amp;","</f>
        <v>#REF!</v>
      </c>
      <c r="D848" s="90"/>
      <c r="F848" s="90"/>
      <c r="G848" s="90"/>
      <c r="H848" s="90"/>
      <c r="I848" s="90"/>
      <c r="J848" s="90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0"/>
      <c r="C849" s="89" t="e">
        <f>"DECODE(C_T."&amp;#REF!&amp;", 0, NULL, C_T."&amp;#REF!&amp;") AS "&amp;#REF!&amp;","</f>
        <v>#REF!</v>
      </c>
      <c r="D849" s="90"/>
      <c r="F849" s="90"/>
      <c r="G849" s="90"/>
      <c r="H849" s="90"/>
      <c r="I849" s="90"/>
      <c r="J849" s="90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0"/>
      <c r="C850" s="89" t="e">
        <f>"DECODE(C_T."&amp;#REF!&amp;", 0, NULL, C_T."&amp;#REF!&amp;") AS "&amp;#REF!&amp;","</f>
        <v>#REF!</v>
      </c>
      <c r="D850" s="90"/>
      <c r="F850" s="90"/>
      <c r="G850" s="90"/>
      <c r="H850" s="90"/>
      <c r="I850" s="90"/>
      <c r="J850" s="90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0"/>
      <c r="C851" s="89" t="e">
        <f>"DECODE(C_T."&amp;#REF!&amp;", 0, NULL, C_T."&amp;#REF!&amp;") AS "&amp;#REF!&amp;","</f>
        <v>#REF!</v>
      </c>
      <c r="D851" s="90"/>
      <c r="F851" s="90"/>
      <c r="G851" s="90"/>
      <c r="H851" s="90"/>
      <c r="I851" s="90"/>
      <c r="J851" s="90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0"/>
      <c r="C852" s="89" t="e">
        <f>"DECODE(C_T."&amp;#REF!&amp;", 0, NULL, C_T."&amp;#REF!&amp;") AS "&amp;#REF!&amp;","</f>
        <v>#REF!</v>
      </c>
      <c r="D852" s="90"/>
      <c r="F852" s="90"/>
      <c r="G852" s="90"/>
      <c r="H852" s="90"/>
      <c r="I852" s="90"/>
      <c r="J852" s="90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0"/>
      <c r="C853" s="89" t="e">
        <f>"DECODE(C_T."&amp;#REF!&amp;", 0, NULL, C_T."&amp;#REF!&amp;") AS "&amp;#REF!&amp;","</f>
        <v>#REF!</v>
      </c>
      <c r="D853" s="90"/>
      <c r="F853" s="90"/>
      <c r="G853" s="90"/>
      <c r="H853" s="90"/>
      <c r="I853" s="90"/>
      <c r="J853" s="90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0"/>
      <c r="C854" s="89" t="e">
        <f>"DECODE(C_T."&amp;#REF!&amp;", 0, NULL, C_T."&amp;#REF!&amp;") AS "&amp;#REF!&amp;","</f>
        <v>#REF!</v>
      </c>
      <c r="D854" s="90"/>
      <c r="F854" s="90"/>
      <c r="G854" s="90"/>
      <c r="H854" s="90"/>
      <c r="I854" s="90"/>
      <c r="J854" s="90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0"/>
      <c r="C855" s="89" t="e">
        <f>"DECODE(C_T."&amp;#REF!&amp;", 0, NULL, C_T."&amp;#REF!&amp;") AS "&amp;#REF!&amp;","</f>
        <v>#REF!</v>
      </c>
      <c r="D855" s="90"/>
      <c r="F855" s="90"/>
      <c r="G855" s="90"/>
      <c r="H855" s="90"/>
      <c r="I855" s="90"/>
      <c r="J855" s="90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0"/>
      <c r="C856" s="89" t="e">
        <f>"DECODE(C_T."&amp;#REF!&amp;", 0, NULL, C_T."&amp;#REF!&amp;") AS "&amp;#REF!&amp;","</f>
        <v>#REF!</v>
      </c>
      <c r="D856" s="90"/>
      <c r="F856" s="90"/>
      <c r="G856" s="90"/>
      <c r="H856" s="90"/>
      <c r="I856" s="90"/>
      <c r="J856" s="90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0"/>
      <c r="C857" s="89" t="e">
        <f>"DECODE(C_T."&amp;#REF!&amp;", 0, NULL, C_T."&amp;#REF!&amp;") AS "&amp;#REF!&amp;","</f>
        <v>#REF!</v>
      </c>
      <c r="D857" s="90"/>
      <c r="F857" s="90"/>
      <c r="G857" s="90"/>
      <c r="H857" s="90"/>
      <c r="I857" s="90"/>
      <c r="J857" s="90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0"/>
      <c r="C858" s="89" t="e">
        <f>"DECODE(C_T."&amp;#REF!&amp;", 0, NULL, C_T."&amp;#REF!&amp;") AS "&amp;#REF!&amp;","</f>
        <v>#REF!</v>
      </c>
      <c r="D858" s="90"/>
      <c r="F858" s="90"/>
      <c r="G858" s="90"/>
      <c r="H858" s="90"/>
      <c r="I858" s="90"/>
      <c r="J858" s="90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0"/>
      <c r="C859" s="89" t="e">
        <f>"DECODE(C_T."&amp;#REF!&amp;", 0, NULL, C_T."&amp;#REF!&amp;") AS "&amp;#REF!&amp;","</f>
        <v>#REF!</v>
      </c>
      <c r="D859" s="90"/>
      <c r="F859" s="90"/>
      <c r="G859" s="90"/>
      <c r="H859" s="90"/>
      <c r="I859" s="90"/>
      <c r="J859" s="90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0"/>
      <c r="C860" s="89" t="e">
        <f>"DECODE(C_T."&amp;#REF!&amp;", 0, NULL, C_T."&amp;#REF!&amp;") AS "&amp;#REF!&amp;","</f>
        <v>#REF!</v>
      </c>
      <c r="D860" s="90"/>
      <c r="F860" s="90"/>
      <c r="G860" s="90"/>
      <c r="H860" s="90"/>
      <c r="I860" s="90"/>
      <c r="J860" s="90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0"/>
      <c r="C861" s="89" t="e">
        <f>"DECODE(C_T."&amp;#REF!&amp;", 0, NULL, C_T."&amp;#REF!&amp;") AS "&amp;#REF!&amp;","</f>
        <v>#REF!</v>
      </c>
      <c r="D861" s="90"/>
      <c r="F861" s="90"/>
      <c r="G861" s="90"/>
      <c r="H861" s="90"/>
      <c r="I861" s="90"/>
      <c r="J861" s="90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0"/>
      <c r="C862" s="89" t="e">
        <f>"DECODE(C_T."&amp;#REF!&amp;", 0, NULL, C_T."&amp;#REF!&amp;") AS "&amp;#REF!&amp;","</f>
        <v>#REF!</v>
      </c>
      <c r="D862" s="90"/>
      <c r="F862" s="90"/>
      <c r="G862" s="90"/>
      <c r="H862" s="90"/>
      <c r="I862" s="90"/>
      <c r="J862" s="90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0"/>
      <c r="C863" s="89" t="e">
        <f>"DECODE(C_T."&amp;#REF!&amp;", 0, NULL, C_T."&amp;#REF!&amp;") AS "&amp;#REF!&amp;","</f>
        <v>#REF!</v>
      </c>
      <c r="D863" s="90"/>
      <c r="F863" s="90"/>
      <c r="G863" s="90"/>
      <c r="H863" s="90"/>
      <c r="I863" s="90"/>
      <c r="J863" s="90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0"/>
      <c r="C864" s="89" t="e">
        <f>"DECODE(C_T."&amp;#REF!&amp;", 0, NULL, C_T."&amp;#REF!&amp;") AS "&amp;#REF!&amp;","</f>
        <v>#REF!</v>
      </c>
      <c r="D864" s="90"/>
      <c r="F864" s="90"/>
      <c r="G864" s="90"/>
      <c r="H864" s="90"/>
      <c r="I864" s="90"/>
      <c r="J864" s="90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0"/>
      <c r="C865" s="89" t="e">
        <f>"DECODE(C_T."&amp;#REF!&amp;", 0, NULL, C_T."&amp;#REF!&amp;") AS "&amp;#REF!&amp;","</f>
        <v>#REF!</v>
      </c>
      <c r="D865" s="90"/>
      <c r="F865" s="90"/>
      <c r="G865" s="90"/>
      <c r="H865" s="90"/>
      <c r="I865" s="90"/>
      <c r="J865" s="90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0"/>
      <c r="C866" s="89" t="e">
        <f>"DECODE(C_T."&amp;#REF!&amp;", 0, NULL, C_T."&amp;#REF!&amp;") AS "&amp;#REF!&amp;","</f>
        <v>#REF!</v>
      </c>
      <c r="D866" s="90"/>
      <c r="F866" s="90"/>
      <c r="G866" s="90"/>
      <c r="H866" s="90"/>
      <c r="I866" s="90"/>
      <c r="J866" s="90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0"/>
      <c r="C867" s="89" t="e">
        <f>"DECODE(C_T."&amp;#REF!&amp;", 0, NULL, C_T."&amp;#REF!&amp;") AS "&amp;#REF!&amp;","</f>
        <v>#REF!</v>
      </c>
      <c r="D867" s="90"/>
      <c r="F867" s="90"/>
      <c r="G867" s="90"/>
      <c r="H867" s="90"/>
      <c r="I867" s="90"/>
      <c r="J867" s="90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0"/>
      <c r="C868" s="89" t="e">
        <f>"DECODE(C_T."&amp;#REF!&amp;", 0, NULL, C_T."&amp;#REF!&amp;") AS "&amp;#REF!&amp;","</f>
        <v>#REF!</v>
      </c>
      <c r="D868" s="90"/>
      <c r="F868" s="90"/>
      <c r="G868" s="90"/>
      <c r="H868" s="90"/>
      <c r="I868" s="90"/>
      <c r="J868" s="90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0"/>
      <c r="C869" s="89" t="e">
        <f>"DECODE(C_T."&amp;#REF!&amp;", 0, NULL, C_T."&amp;#REF!&amp;") AS "&amp;#REF!&amp;","</f>
        <v>#REF!</v>
      </c>
      <c r="D869" s="90"/>
      <c r="F869" s="90"/>
      <c r="G869" s="90"/>
      <c r="H869" s="90"/>
      <c r="I869" s="90"/>
      <c r="J869" s="90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0"/>
      <c r="C870" s="89" t="e">
        <f>"DECODE(C_T."&amp;#REF!&amp;", 0, NULL, C_T."&amp;#REF!&amp;") AS "&amp;#REF!&amp;","</f>
        <v>#REF!</v>
      </c>
      <c r="D870" s="90"/>
      <c r="F870" s="90"/>
      <c r="G870" s="90"/>
      <c r="H870" s="90"/>
      <c r="I870" s="90"/>
      <c r="J870" s="90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0"/>
      <c r="C871" s="89" t="e">
        <f>"DECODE(C_T."&amp;#REF!&amp;", 0, NULL, C_T."&amp;#REF!&amp;") AS "&amp;#REF!&amp;","</f>
        <v>#REF!</v>
      </c>
      <c r="D871" s="90"/>
      <c r="F871" s="90"/>
      <c r="G871" s="90"/>
      <c r="H871" s="90"/>
      <c r="I871" s="90"/>
      <c r="J871" s="90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0"/>
      <c r="C872" s="89" t="e">
        <f>"DECODE(C_T."&amp;#REF!&amp;", 0, NULL, C_T."&amp;#REF!&amp;") AS "&amp;#REF!&amp;","</f>
        <v>#REF!</v>
      </c>
      <c r="D872" s="90"/>
      <c r="F872" s="90"/>
      <c r="G872" s="90"/>
      <c r="H872" s="90"/>
      <c r="I872" s="90"/>
      <c r="J872" s="90"/>
    </row>
    <row r="873" spans="1:10" ht="11.25" customHeight="1">
      <c r="A873" s="89" t="e">
        <f>"HTP.P('&lt;"&amp;#REF!&amp;"&gt;' || "&amp;IF(MID(#REF!,1,6)="L_STUB","NULL","REC."&amp;#REF!)&amp;" || '&lt;/"&amp;#REF!&amp;"&gt;');"</f>
        <v>#REF!</v>
      </c>
      <c r="B873" s="90"/>
      <c r="C873" s="89" t="e">
        <f>"DECODE(C_T."&amp;#REF!&amp;", 0, NULL, C_T."&amp;#REF!&amp;") AS "&amp;#REF!&amp;","</f>
        <v>#REF!</v>
      </c>
      <c r="D873" s="90"/>
      <c r="F873" s="90"/>
      <c r="G873" s="90"/>
      <c r="H873" s="90"/>
      <c r="I873" s="90"/>
      <c r="J873" s="90"/>
    </row>
    <row r="874" spans="1:10" ht="11.25" customHeight="1">
      <c r="A874" s="89" t="e">
        <f>"HTP.P('&lt;"&amp;#REF!&amp;"&gt;' || "&amp;IF(MID(#REF!,1,6)="L_STUB","NULL","REC."&amp;#REF!)&amp;" || '&lt;/"&amp;#REF!&amp;"&gt;');"</f>
        <v>#REF!</v>
      </c>
      <c r="B874" s="90"/>
      <c r="C874" s="89" t="e">
        <f>"DECODE(C_T."&amp;#REF!&amp;", 0, NULL, C_T."&amp;#REF!&amp;") AS "&amp;#REF!&amp;","</f>
        <v>#REF!</v>
      </c>
      <c r="D874" s="90"/>
      <c r="F874" s="90"/>
      <c r="G874" s="90"/>
      <c r="H874" s="90"/>
      <c r="I874" s="90"/>
      <c r="J874" s="90"/>
    </row>
    <row r="875" spans="1:10" ht="11.25" customHeight="1">
      <c r="A875" s="89" t="e">
        <f>"HTP.P('&lt;"&amp;#REF!&amp;"&gt;' || "&amp;IF(MID(#REF!,1,6)="L_STUB","NULL","REC."&amp;#REF!)&amp;" || '&lt;/"&amp;#REF!&amp;"&gt;');"</f>
        <v>#REF!</v>
      </c>
      <c r="B875" s="90"/>
      <c r="C875" s="89" t="e">
        <f>"DECODE(C_T."&amp;#REF!&amp;", 0, NULL, C_T."&amp;#REF!&amp;") AS "&amp;#REF!&amp;","</f>
        <v>#REF!</v>
      </c>
      <c r="D875" s="90"/>
      <c r="F875" s="90"/>
      <c r="G875" s="90"/>
      <c r="H875" s="90"/>
      <c r="I875" s="90"/>
      <c r="J875" s="90"/>
    </row>
    <row r="876" spans="1:10" ht="11.25" customHeight="1">
      <c r="A876" s="89" t="e">
        <f>"HTP.P('&lt;"&amp;#REF!&amp;"&gt;' || "&amp;IF(MID(#REF!,1,6)="L_STUB","NULL","REC."&amp;#REF!)&amp;" || '&lt;/"&amp;#REF!&amp;"&gt;');"</f>
        <v>#REF!</v>
      </c>
      <c r="B876" s="90"/>
      <c r="C876" s="89" t="e">
        <f>"DECODE(C_T."&amp;#REF!&amp;", 0, NULL, C_T."&amp;#REF!&amp;") AS "&amp;#REF!&amp;","</f>
        <v>#REF!</v>
      </c>
      <c r="D876" s="90"/>
      <c r="F876" s="90"/>
      <c r="G876" s="90"/>
      <c r="H876" s="90"/>
      <c r="I876" s="90"/>
      <c r="J876" s="90"/>
    </row>
    <row r="877" spans="1:10" ht="11.25" customHeight="1">
      <c r="A877" s="90"/>
      <c r="B877" s="90"/>
      <c r="C877" s="90"/>
      <c r="D877" s="90"/>
      <c r="F877" s="90"/>
      <c r="G877" s="90"/>
      <c r="H877" s="90"/>
      <c r="I877" s="90"/>
      <c r="J877" s="90"/>
    </row>
    <row r="878" spans="1:10" ht="11.25" customHeight="1">
      <c r="A878" s="90"/>
      <c r="B878" s="90"/>
      <c r="C878" s="90"/>
      <c r="D878" s="90"/>
      <c r="F878" s="90"/>
      <c r="G878" s="90"/>
      <c r="H878" s="90"/>
      <c r="I878" s="90"/>
      <c r="J878" s="90"/>
    </row>
    <row r="879" spans="1:10" ht="11.25" customHeight="1">
      <c r="A879" s="90"/>
      <c r="B879" s="90"/>
      <c r="C879" s="90"/>
      <c r="D879" s="90"/>
      <c r="F879" s="90"/>
      <c r="G879" s="90"/>
      <c r="H879" s="90"/>
      <c r="I879" s="90"/>
      <c r="J879" s="90"/>
    </row>
    <row r="880" spans="1:10" ht="11.25" customHeight="1">
      <c r="A880" s="90"/>
      <c r="B880" s="90"/>
      <c r="C880" s="90"/>
      <c r="D880" s="90"/>
      <c r="F880" s="90"/>
      <c r="G880" s="90"/>
      <c r="H880" s="90"/>
      <c r="I880" s="90"/>
      <c r="J880" s="90"/>
    </row>
    <row r="881" spans="1:10" ht="11.25" customHeight="1">
      <c r="A881" s="90"/>
      <c r="B881" s="90"/>
      <c r="C881" s="90"/>
      <c r="D881" s="90"/>
      <c r="F881" s="90"/>
      <c r="G881" s="90"/>
      <c r="H881" s="90"/>
      <c r="I881" s="90"/>
      <c r="J881" s="90"/>
    </row>
    <row r="882" spans="1:10" ht="11.25" customHeight="1">
      <c r="A882" s="90"/>
      <c r="B882" s="90"/>
      <c r="C882" s="90"/>
      <c r="D882" s="90"/>
      <c r="F882" s="90"/>
      <c r="G882" s="90"/>
      <c r="H882" s="90"/>
      <c r="I882" s="90"/>
      <c r="J882" s="90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0"/>
      <c r="C883" s="89" t="e">
        <f>"DECODE(C_T."&amp;#REF!&amp;", 0, NULL, C_T."&amp;#REF!&amp;") AS "&amp;#REF!&amp;","</f>
        <v>#REF!</v>
      </c>
      <c r="D883" s="90"/>
      <c r="F883" s="90"/>
      <c r="G883" s="90"/>
      <c r="H883" s="90"/>
      <c r="I883" s="90"/>
      <c r="J883" s="90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0"/>
      <c r="C884" s="89" t="e">
        <f>"DECODE(C_T."&amp;#REF!&amp;", 0, NULL, C_T."&amp;#REF!&amp;") AS "&amp;#REF!&amp;","</f>
        <v>#REF!</v>
      </c>
      <c r="D884" s="90"/>
      <c r="F884" s="90"/>
      <c r="G884" s="90"/>
      <c r="H884" s="90"/>
      <c r="I884" s="90"/>
      <c r="J884" s="90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0"/>
      <c r="C885" s="89" t="e">
        <f>"DECODE(C_T."&amp;#REF!&amp;", 0, NULL, C_T."&amp;#REF!&amp;") AS "&amp;#REF!&amp;","</f>
        <v>#REF!</v>
      </c>
      <c r="D885" s="90"/>
      <c r="F885" s="90"/>
      <c r="G885" s="90"/>
      <c r="H885" s="90"/>
      <c r="I885" s="90"/>
      <c r="J885" s="90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0"/>
      <c r="C886" s="89" t="e">
        <f>"DECODE(C_T."&amp;#REF!&amp;", 0, NULL, C_T."&amp;#REF!&amp;") AS "&amp;#REF!&amp;","</f>
        <v>#REF!</v>
      </c>
      <c r="D886" s="90"/>
      <c r="F886" s="90"/>
      <c r="G886" s="90"/>
      <c r="H886" s="90"/>
      <c r="I886" s="90"/>
      <c r="J886" s="90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0"/>
      <c r="C887" s="89" t="e">
        <f>"DECODE(C_T."&amp;#REF!&amp;", 0, NULL, C_T."&amp;#REF!&amp;") AS "&amp;#REF!&amp;","</f>
        <v>#REF!</v>
      </c>
      <c r="D887" s="90"/>
      <c r="F887" s="90"/>
      <c r="G887" s="90"/>
      <c r="H887" s="90"/>
      <c r="I887" s="90"/>
      <c r="J887" s="90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0"/>
      <c r="C888" s="89" t="e">
        <f>"DECODE(C_T."&amp;#REF!&amp;", 0, NULL, C_T."&amp;#REF!&amp;") AS "&amp;#REF!&amp;","</f>
        <v>#REF!</v>
      </c>
      <c r="D888" s="90"/>
      <c r="F888" s="90"/>
      <c r="G888" s="90"/>
      <c r="H888" s="90"/>
      <c r="I888" s="90"/>
      <c r="J888" s="90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0"/>
      <c r="C889" s="89" t="e">
        <f>"DECODE(C_T."&amp;#REF!&amp;", 0, NULL, C_T."&amp;#REF!&amp;") AS "&amp;#REF!&amp;","</f>
        <v>#REF!</v>
      </c>
      <c r="D889" s="90"/>
      <c r="F889" s="90"/>
      <c r="G889" s="90"/>
      <c r="H889" s="90"/>
      <c r="I889" s="90"/>
      <c r="J889" s="90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0"/>
      <c r="C890" s="89" t="e">
        <f>"DECODE(C_T."&amp;#REF!&amp;", 0, NULL, C_T."&amp;#REF!&amp;") AS "&amp;#REF!&amp;","</f>
        <v>#REF!</v>
      </c>
      <c r="D890" s="90"/>
      <c r="F890" s="90"/>
      <c r="G890" s="90"/>
      <c r="H890" s="90"/>
      <c r="I890" s="90"/>
      <c r="J890" s="90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0"/>
      <c r="C891" s="89" t="e">
        <f>"DECODE(C_T."&amp;#REF!&amp;", 0, NULL, C_T."&amp;#REF!&amp;") AS "&amp;#REF!&amp;","</f>
        <v>#REF!</v>
      </c>
      <c r="D891" s="90"/>
      <c r="F891" s="90"/>
      <c r="G891" s="90"/>
      <c r="H891" s="90"/>
      <c r="I891" s="90"/>
      <c r="J891" s="90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0"/>
      <c r="C892" s="89" t="e">
        <f>"DECODE(C_T."&amp;#REF!&amp;", 0, NULL, C_T."&amp;#REF!&amp;") AS "&amp;#REF!&amp;","</f>
        <v>#REF!</v>
      </c>
      <c r="D892" s="90"/>
      <c r="F892" s="90"/>
      <c r="G892" s="90"/>
      <c r="H892" s="90"/>
      <c r="I892" s="90"/>
      <c r="J892" s="90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0"/>
      <c r="C893" s="89" t="e">
        <f>"DECODE(C_T."&amp;#REF!&amp;", 0, NULL, C_T."&amp;#REF!&amp;") AS "&amp;#REF!&amp;","</f>
        <v>#REF!</v>
      </c>
      <c r="D893" s="90"/>
      <c r="F893" s="90"/>
      <c r="G893" s="90"/>
      <c r="H893" s="90"/>
      <c r="I893" s="90"/>
      <c r="J893" s="90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0"/>
      <c r="C894" s="89" t="e">
        <f>"DECODE(C_T."&amp;#REF!&amp;", 0, NULL, C_T."&amp;#REF!&amp;") AS "&amp;#REF!&amp;","</f>
        <v>#REF!</v>
      </c>
      <c r="D894" s="90"/>
      <c r="F894" s="90"/>
      <c r="G894" s="90"/>
      <c r="H894" s="90"/>
      <c r="I894" s="90"/>
      <c r="J894" s="90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0"/>
      <c r="C895" s="89" t="e">
        <f>"DECODE(C_T."&amp;#REF!&amp;", 0, NULL, C_T."&amp;#REF!&amp;") AS "&amp;#REF!&amp;","</f>
        <v>#REF!</v>
      </c>
      <c r="D895" s="90"/>
      <c r="F895" s="90"/>
      <c r="G895" s="90"/>
      <c r="H895" s="90"/>
      <c r="I895" s="90"/>
      <c r="J895" s="90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0"/>
      <c r="C896" s="89" t="e">
        <f>"DECODE(C_T."&amp;#REF!&amp;", 0, NULL, C_T."&amp;#REF!&amp;") AS "&amp;#REF!&amp;","</f>
        <v>#REF!</v>
      </c>
      <c r="D896" s="90"/>
      <c r="F896" s="90"/>
      <c r="G896" s="90"/>
      <c r="H896" s="90"/>
      <c r="I896" s="90"/>
      <c r="J896" s="90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0"/>
      <c r="C897" s="89" t="e">
        <f>"DECODE(C_T."&amp;#REF!&amp;", 0, NULL, C_T."&amp;#REF!&amp;") AS "&amp;#REF!&amp;","</f>
        <v>#REF!</v>
      </c>
      <c r="D897" s="90"/>
      <c r="F897" s="90"/>
      <c r="G897" s="90"/>
      <c r="H897" s="90"/>
      <c r="I897" s="90"/>
      <c r="J897" s="90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0"/>
      <c r="C898" s="89" t="e">
        <f>"DECODE(C_T."&amp;#REF!&amp;", 0, NULL, C_T."&amp;#REF!&amp;") AS "&amp;#REF!&amp;","</f>
        <v>#REF!</v>
      </c>
      <c r="D898" s="90"/>
      <c r="F898" s="90"/>
      <c r="G898" s="90"/>
      <c r="H898" s="90"/>
      <c r="I898" s="90"/>
      <c r="J898" s="90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0"/>
      <c r="C899" s="89" t="e">
        <f>"DECODE(C_T."&amp;#REF!&amp;", 0, NULL, C_T."&amp;#REF!&amp;") AS "&amp;#REF!&amp;","</f>
        <v>#REF!</v>
      </c>
      <c r="D899" s="90"/>
      <c r="F899" s="90"/>
      <c r="G899" s="90"/>
      <c r="H899" s="90"/>
      <c r="I899" s="90"/>
      <c r="J899" s="90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0"/>
      <c r="C900" s="89" t="e">
        <f>"DECODE(C_T."&amp;#REF!&amp;", 0, NULL, C_T."&amp;#REF!&amp;") AS "&amp;#REF!&amp;","</f>
        <v>#REF!</v>
      </c>
      <c r="D900" s="90"/>
      <c r="F900" s="90"/>
      <c r="G900" s="90"/>
      <c r="H900" s="90"/>
      <c r="I900" s="90"/>
      <c r="J900" s="90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0"/>
      <c r="C901" s="89" t="e">
        <f>"DECODE(C_T."&amp;#REF!&amp;", 0, NULL, C_T."&amp;#REF!&amp;") AS "&amp;#REF!&amp;","</f>
        <v>#REF!</v>
      </c>
      <c r="D901" s="90"/>
      <c r="F901" s="90"/>
      <c r="G901" s="90"/>
      <c r="H901" s="90"/>
      <c r="I901" s="90"/>
      <c r="J901" s="90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0"/>
      <c r="C902" s="89" t="e">
        <f>"DECODE(C_T."&amp;#REF!&amp;", 0, NULL, C_T."&amp;#REF!&amp;") AS "&amp;#REF!&amp;","</f>
        <v>#REF!</v>
      </c>
      <c r="D902" s="90"/>
      <c r="F902" s="90"/>
      <c r="G902" s="90"/>
      <c r="H902" s="90"/>
      <c r="I902" s="90"/>
      <c r="J902" s="90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0"/>
      <c r="C903" s="89" t="e">
        <f>"DECODE(C_T."&amp;#REF!&amp;", 0, NULL, C_T."&amp;#REF!&amp;") AS "&amp;#REF!&amp;","</f>
        <v>#REF!</v>
      </c>
      <c r="D903" s="90"/>
      <c r="F903" s="90"/>
      <c r="G903" s="90"/>
      <c r="H903" s="90"/>
      <c r="I903" s="90"/>
      <c r="J903" s="90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0"/>
      <c r="C904" s="89" t="e">
        <f>"DECODE(C_T."&amp;#REF!&amp;", 0, NULL, C_T."&amp;#REF!&amp;") AS "&amp;#REF!&amp;","</f>
        <v>#REF!</v>
      </c>
      <c r="D904" s="90"/>
      <c r="F904" s="90"/>
      <c r="G904" s="90"/>
      <c r="H904" s="90"/>
      <c r="I904" s="90"/>
      <c r="J904" s="90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0"/>
      <c r="C905" s="89" t="e">
        <f>"DECODE(C_T."&amp;#REF!&amp;", 0, NULL, C_T."&amp;#REF!&amp;") AS "&amp;#REF!&amp;","</f>
        <v>#REF!</v>
      </c>
      <c r="D905" s="90"/>
      <c r="F905" s="90"/>
      <c r="G905" s="90"/>
      <c r="H905" s="90"/>
      <c r="I905" s="90"/>
      <c r="J905" s="90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0"/>
      <c r="C906" s="89" t="e">
        <f>"DECODE(C_T."&amp;#REF!&amp;", 0, NULL, C_T."&amp;#REF!&amp;") AS "&amp;#REF!&amp;","</f>
        <v>#REF!</v>
      </c>
      <c r="D906" s="90"/>
      <c r="F906" s="90"/>
      <c r="G906" s="90"/>
      <c r="H906" s="90"/>
      <c r="I906" s="90"/>
      <c r="J906" s="90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0"/>
      <c r="C907" s="89" t="e">
        <f>"DECODE(C_T."&amp;#REF!&amp;", 0, NULL, C_T."&amp;#REF!&amp;") AS "&amp;#REF!&amp;","</f>
        <v>#REF!</v>
      </c>
      <c r="D907" s="90"/>
      <c r="F907" s="90"/>
      <c r="G907" s="90"/>
      <c r="H907" s="90"/>
      <c r="I907" s="90"/>
      <c r="J907" s="90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0"/>
      <c r="C908" s="89" t="e">
        <f>"DECODE(C_T."&amp;#REF!&amp;", 0, NULL, C_T."&amp;#REF!&amp;") AS "&amp;#REF!&amp;","</f>
        <v>#REF!</v>
      </c>
      <c r="D908" s="90"/>
      <c r="F908" s="90"/>
      <c r="G908" s="90"/>
      <c r="H908" s="90"/>
      <c r="I908" s="90"/>
      <c r="J908" s="90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0"/>
      <c r="C909" s="89" t="e">
        <f>"DECODE(C_T."&amp;#REF!&amp;", 0, NULL, C_T."&amp;#REF!&amp;") AS "&amp;#REF!&amp;","</f>
        <v>#REF!</v>
      </c>
      <c r="D909" s="90"/>
      <c r="F909" s="90"/>
      <c r="G909" s="90"/>
      <c r="H909" s="90"/>
      <c r="I909" s="90"/>
      <c r="J909" s="90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0"/>
      <c r="C910" s="89" t="e">
        <f>"DECODE(C_T."&amp;#REF!&amp;", 0, NULL, C_T."&amp;#REF!&amp;") AS "&amp;#REF!&amp;","</f>
        <v>#REF!</v>
      </c>
      <c r="D910" s="90"/>
      <c r="F910" s="90"/>
      <c r="G910" s="90"/>
      <c r="H910" s="90"/>
      <c r="I910" s="90"/>
      <c r="J910" s="90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0"/>
      <c r="C911" s="89" t="e">
        <f>"DECODE(C_T."&amp;#REF!&amp;", 0, NULL, C_T."&amp;#REF!&amp;") AS "&amp;#REF!&amp;","</f>
        <v>#REF!</v>
      </c>
      <c r="D911" s="90"/>
      <c r="F911" s="90"/>
      <c r="G911" s="90"/>
      <c r="H911" s="90"/>
      <c r="I911" s="90"/>
      <c r="J911" s="90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0"/>
      <c r="C912" s="89" t="e">
        <f>"DECODE(C_T."&amp;#REF!&amp;", 0, NULL, C_T."&amp;#REF!&amp;") AS "&amp;#REF!&amp;","</f>
        <v>#REF!</v>
      </c>
      <c r="D912" s="90"/>
      <c r="F912" s="90"/>
      <c r="G912" s="90"/>
      <c r="H912" s="90"/>
      <c r="I912" s="90"/>
      <c r="J912" s="90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0"/>
      <c r="C913" s="89" t="e">
        <f>"DECODE(C_T."&amp;#REF!&amp;", 0, NULL, C_T."&amp;#REF!&amp;") AS "&amp;#REF!&amp;","</f>
        <v>#REF!</v>
      </c>
      <c r="D913" s="90"/>
      <c r="F913" s="90"/>
      <c r="G913" s="90"/>
      <c r="H913" s="90"/>
      <c r="I913" s="90"/>
      <c r="J913" s="90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0"/>
      <c r="C914" s="89" t="e">
        <f>"DECODE(C_T."&amp;#REF!&amp;", 0, NULL, C_T."&amp;#REF!&amp;") AS "&amp;#REF!&amp;","</f>
        <v>#REF!</v>
      </c>
      <c r="D914" s="90"/>
      <c r="F914" s="90"/>
      <c r="G914" s="90"/>
      <c r="H914" s="90"/>
      <c r="I914" s="90"/>
      <c r="J914" s="90"/>
    </row>
    <row r="915" spans="1:10" ht="11.25" customHeight="1">
      <c r="A915" s="89" t="e">
        <f>"HTP.P('&lt;"&amp;#REF!&amp;"&gt;' || "&amp;IF(MID(#REF!,1,6)="L_STUB","NULL","REC."&amp;#REF!)&amp;" || '&lt;/"&amp;#REF!&amp;"&gt;');"</f>
        <v>#REF!</v>
      </c>
      <c r="B915" s="90"/>
      <c r="C915" s="89" t="e">
        <f>"DECODE(C_T."&amp;#REF!&amp;", 0, NULL, C_T."&amp;#REF!&amp;") AS "&amp;#REF!&amp;","</f>
        <v>#REF!</v>
      </c>
      <c r="D915" s="90"/>
      <c r="F915" s="90"/>
      <c r="G915" s="90"/>
      <c r="H915" s="90"/>
      <c r="I915" s="90"/>
      <c r="J915" s="90"/>
    </row>
    <row r="916" spans="1:10" ht="11.25" customHeight="1">
      <c r="A916" s="89" t="e">
        <f>"HTP.P('&lt;"&amp;#REF!&amp;"&gt;' || "&amp;IF(MID(#REF!,1,6)="L_STUB","NULL","REC."&amp;#REF!)&amp;" || '&lt;/"&amp;#REF!&amp;"&gt;');"</f>
        <v>#REF!</v>
      </c>
      <c r="B916" s="90"/>
      <c r="C916" s="89" t="e">
        <f>"DECODE(C_T."&amp;#REF!&amp;", 0, NULL, C_T."&amp;#REF!&amp;") AS "&amp;#REF!&amp;","</f>
        <v>#REF!</v>
      </c>
      <c r="D916" s="90"/>
      <c r="F916" s="90"/>
      <c r="G916" s="90"/>
      <c r="H916" s="90"/>
      <c r="I916" s="90"/>
      <c r="J916" s="90"/>
    </row>
    <row r="917" spans="1:10" ht="11.25" customHeight="1">
      <c r="A917" s="89" t="e">
        <f>"HTP.P('&lt;"&amp;#REF!&amp;"&gt;' || "&amp;IF(MID(#REF!,1,6)="L_STUB","NULL","REC."&amp;#REF!)&amp;" || '&lt;/"&amp;#REF!&amp;"&gt;');"</f>
        <v>#REF!</v>
      </c>
      <c r="B917" s="90"/>
      <c r="C917" s="89" t="e">
        <f>"DECODE(C_T."&amp;#REF!&amp;", 0, NULL, C_T."&amp;#REF!&amp;") AS "&amp;#REF!&amp;","</f>
        <v>#REF!</v>
      </c>
      <c r="D917" s="90"/>
      <c r="F917" s="90"/>
      <c r="G917" s="90"/>
      <c r="H917" s="90"/>
      <c r="I917" s="90"/>
      <c r="J917" s="90"/>
    </row>
    <row r="918" spans="1:10" ht="11.25" customHeight="1">
      <c r="A918" s="89" t="e">
        <f>"HTP.P('&lt;"&amp;#REF!&amp;"&gt;' || "&amp;IF(MID(#REF!,1,6)="L_STUB","NULL","REC."&amp;#REF!)&amp;" || '&lt;/"&amp;#REF!&amp;"&gt;');"</f>
        <v>#REF!</v>
      </c>
      <c r="B918" s="90"/>
      <c r="C918" s="89" t="e">
        <f>"DECODE(C_T."&amp;#REF!&amp;", 0, NULL, C_T."&amp;#REF!&amp;") AS "&amp;#REF!&amp;","</f>
        <v>#REF!</v>
      </c>
      <c r="D918" s="90"/>
      <c r="F918" s="90"/>
      <c r="G918" s="90"/>
      <c r="H918" s="90"/>
      <c r="I918" s="90"/>
      <c r="J918" s="90"/>
    </row>
    <row r="919" spans="1:10" ht="11.25" customHeight="1">
      <c r="A919" s="90"/>
      <c r="B919" s="90"/>
      <c r="C919" s="90"/>
      <c r="D919" s="90"/>
      <c r="F919" s="90"/>
      <c r="G919" s="90"/>
      <c r="H919" s="90"/>
      <c r="I919" s="90"/>
      <c r="J919" s="90"/>
    </row>
    <row r="920" spans="1:10" ht="11.25" customHeight="1">
      <c r="A920" s="90"/>
      <c r="B920" s="90"/>
      <c r="C920" s="90"/>
      <c r="D920" s="90"/>
      <c r="F920" s="90"/>
      <c r="G920" s="90"/>
      <c r="H920" s="90"/>
      <c r="I920" s="90"/>
      <c r="J920" s="90"/>
    </row>
    <row r="921" spans="1:10" ht="11.25" customHeight="1">
      <c r="A921" s="90"/>
      <c r="B921" s="90"/>
      <c r="C921" s="90"/>
      <c r="D921" s="90"/>
      <c r="F921" s="90"/>
      <c r="G921" s="90"/>
      <c r="H921" s="90"/>
      <c r="I921" s="90"/>
      <c r="J921" s="90"/>
    </row>
    <row r="922" spans="1:10" ht="11.25" customHeight="1">
      <c r="A922" s="90"/>
      <c r="B922" s="90"/>
      <c r="C922" s="90"/>
      <c r="D922" s="90"/>
      <c r="F922" s="90"/>
      <c r="G922" s="90"/>
      <c r="H922" s="90"/>
      <c r="I922" s="90"/>
      <c r="J922" s="90"/>
    </row>
    <row r="923" spans="1:10" ht="11.25" customHeight="1">
      <c r="A923" s="90"/>
      <c r="B923" s="90"/>
      <c r="C923" s="90"/>
      <c r="D923" s="90"/>
      <c r="F923" s="90"/>
      <c r="G923" s="90"/>
      <c r="H923" s="90"/>
      <c r="I923" s="90"/>
      <c r="J923" s="90"/>
    </row>
    <row r="924" spans="1:10" ht="11.25" customHeight="1">
      <c r="A924" s="90"/>
      <c r="B924" s="90"/>
      <c r="C924" s="90"/>
      <c r="D924" s="90"/>
      <c r="F924" s="90"/>
      <c r="G924" s="90"/>
      <c r="H924" s="90"/>
      <c r="I924" s="90"/>
      <c r="J924" s="90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0"/>
      <c r="C925" s="89" t="e">
        <f>"DECODE(C_T."&amp;#REF!&amp;", 0, NULL, C_T."&amp;#REF!&amp;") AS "&amp;#REF!&amp;","</f>
        <v>#REF!</v>
      </c>
      <c r="D925" s="90"/>
      <c r="F925" s="90"/>
      <c r="G925" s="90"/>
      <c r="H925" s="90"/>
      <c r="I925" s="90"/>
      <c r="J925" s="90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0"/>
      <c r="C926" s="89" t="e">
        <f>"DECODE(C_T."&amp;#REF!&amp;", 0, NULL, C_T."&amp;#REF!&amp;") AS "&amp;#REF!&amp;","</f>
        <v>#REF!</v>
      </c>
      <c r="D926" s="90"/>
      <c r="F926" s="90"/>
      <c r="G926" s="90"/>
      <c r="H926" s="90"/>
      <c r="I926" s="90"/>
      <c r="J926" s="90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0"/>
      <c r="C927" s="89" t="e">
        <f>"DECODE(C_T."&amp;#REF!&amp;", 0, NULL, C_T."&amp;#REF!&amp;") AS "&amp;#REF!&amp;","</f>
        <v>#REF!</v>
      </c>
      <c r="D927" s="90"/>
      <c r="F927" s="90"/>
      <c r="G927" s="90"/>
      <c r="H927" s="90"/>
      <c r="I927" s="90"/>
      <c r="J927" s="90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0"/>
      <c r="C928" s="89" t="e">
        <f>"DECODE(C_T."&amp;#REF!&amp;", 0, NULL, C_T."&amp;#REF!&amp;") AS "&amp;#REF!&amp;","</f>
        <v>#REF!</v>
      </c>
      <c r="D928" s="90"/>
      <c r="F928" s="90"/>
      <c r="G928" s="90"/>
      <c r="H928" s="90"/>
      <c r="I928" s="90"/>
      <c r="J928" s="90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0"/>
      <c r="C929" s="89" t="e">
        <f>"DECODE(C_T."&amp;#REF!&amp;", 0, NULL, C_T."&amp;#REF!&amp;") AS "&amp;#REF!&amp;","</f>
        <v>#REF!</v>
      </c>
      <c r="D929" s="90"/>
      <c r="F929" s="90"/>
      <c r="G929" s="90"/>
      <c r="H929" s="90"/>
      <c r="I929" s="90"/>
      <c r="J929" s="90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0"/>
      <c r="C930" s="89" t="e">
        <f>"DECODE(C_T."&amp;#REF!&amp;", 0, NULL, C_T."&amp;#REF!&amp;") AS "&amp;#REF!&amp;","</f>
        <v>#REF!</v>
      </c>
      <c r="D930" s="90"/>
      <c r="F930" s="90"/>
      <c r="G930" s="90"/>
      <c r="H930" s="90"/>
      <c r="I930" s="90"/>
      <c r="J930" s="90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0"/>
      <c r="C931" s="89" t="e">
        <f>"DECODE(C_T."&amp;#REF!&amp;", 0, NULL, C_T."&amp;#REF!&amp;") AS "&amp;#REF!&amp;","</f>
        <v>#REF!</v>
      </c>
      <c r="D931" s="90"/>
      <c r="F931" s="90"/>
      <c r="G931" s="90"/>
      <c r="H931" s="90"/>
      <c r="I931" s="90"/>
      <c r="J931" s="90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0"/>
      <c r="C932" s="89" t="e">
        <f>"DECODE(C_T."&amp;#REF!&amp;", 0, NULL, C_T."&amp;#REF!&amp;") AS "&amp;#REF!&amp;","</f>
        <v>#REF!</v>
      </c>
      <c r="D932" s="90"/>
      <c r="F932" s="90"/>
      <c r="G932" s="90"/>
      <c r="H932" s="90"/>
      <c r="I932" s="90"/>
      <c r="J932" s="90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0"/>
      <c r="C933" s="89" t="e">
        <f>"DECODE(C_T."&amp;#REF!&amp;", 0, NULL, C_T."&amp;#REF!&amp;") AS "&amp;#REF!&amp;","</f>
        <v>#REF!</v>
      </c>
      <c r="D933" s="90"/>
      <c r="F933" s="90"/>
      <c r="G933" s="90"/>
      <c r="H933" s="90"/>
      <c r="I933" s="90"/>
      <c r="J933" s="90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0"/>
      <c r="C934" s="89" t="e">
        <f>"DECODE(C_T."&amp;#REF!&amp;", 0, NULL, C_T."&amp;#REF!&amp;") AS "&amp;#REF!&amp;","</f>
        <v>#REF!</v>
      </c>
      <c r="D934" s="90"/>
      <c r="F934" s="90"/>
      <c r="G934" s="90"/>
      <c r="H934" s="90"/>
      <c r="I934" s="90"/>
      <c r="J934" s="90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0"/>
      <c r="C935" s="89" t="e">
        <f>"DECODE(C_T."&amp;#REF!&amp;", 0, NULL, C_T."&amp;#REF!&amp;") AS "&amp;#REF!&amp;","</f>
        <v>#REF!</v>
      </c>
      <c r="D935" s="90"/>
      <c r="F935" s="90"/>
      <c r="G935" s="90"/>
      <c r="H935" s="90"/>
      <c r="I935" s="90"/>
      <c r="J935" s="90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0"/>
      <c r="C936" s="89" t="e">
        <f>"DECODE(C_T."&amp;#REF!&amp;", 0, NULL, C_T."&amp;#REF!&amp;") AS "&amp;#REF!&amp;","</f>
        <v>#REF!</v>
      </c>
      <c r="D936" s="90"/>
      <c r="F936" s="90"/>
      <c r="G936" s="90"/>
      <c r="H936" s="90"/>
      <c r="I936" s="90"/>
      <c r="J936" s="90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0"/>
      <c r="C937" s="89" t="e">
        <f>"DECODE(C_T."&amp;#REF!&amp;", 0, NULL, C_T."&amp;#REF!&amp;") AS "&amp;#REF!&amp;","</f>
        <v>#REF!</v>
      </c>
      <c r="D937" s="90"/>
      <c r="F937" s="90"/>
      <c r="G937" s="90"/>
      <c r="H937" s="90"/>
      <c r="I937" s="90"/>
      <c r="J937" s="90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0"/>
      <c r="C938" s="89" t="e">
        <f>"DECODE(C_T."&amp;#REF!&amp;", 0, NULL, C_T."&amp;#REF!&amp;") AS "&amp;#REF!&amp;","</f>
        <v>#REF!</v>
      </c>
      <c r="D938" s="90"/>
      <c r="F938" s="90"/>
      <c r="G938" s="90"/>
      <c r="H938" s="90"/>
      <c r="I938" s="90"/>
      <c r="J938" s="90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0"/>
      <c r="C939" s="89" t="e">
        <f>"DECODE(C_T."&amp;#REF!&amp;", 0, NULL, C_T."&amp;#REF!&amp;") AS "&amp;#REF!&amp;","</f>
        <v>#REF!</v>
      </c>
      <c r="D939" s="90"/>
      <c r="F939" s="90"/>
      <c r="G939" s="90"/>
      <c r="H939" s="90"/>
      <c r="I939" s="90"/>
      <c r="J939" s="90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0"/>
      <c r="C940" s="89" t="e">
        <f>"DECODE(C_T."&amp;#REF!&amp;", 0, NULL, C_T."&amp;#REF!&amp;") AS "&amp;#REF!&amp;","</f>
        <v>#REF!</v>
      </c>
      <c r="D940" s="90"/>
      <c r="F940" s="90"/>
      <c r="G940" s="90"/>
      <c r="H940" s="90"/>
      <c r="I940" s="90"/>
      <c r="J940" s="90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0"/>
      <c r="C941" s="89" t="e">
        <f>"DECODE(C_T."&amp;#REF!&amp;", 0, NULL, C_T."&amp;#REF!&amp;") AS "&amp;#REF!&amp;","</f>
        <v>#REF!</v>
      </c>
      <c r="D941" s="90"/>
      <c r="F941" s="90"/>
      <c r="G941" s="90"/>
      <c r="H941" s="90"/>
      <c r="I941" s="90"/>
      <c r="J941" s="90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0"/>
      <c r="C942" s="89" t="e">
        <f>"DECODE(C_T."&amp;#REF!&amp;", 0, NULL, C_T."&amp;#REF!&amp;") AS "&amp;#REF!&amp;","</f>
        <v>#REF!</v>
      </c>
      <c r="D942" s="90"/>
      <c r="F942" s="90"/>
      <c r="G942" s="90"/>
      <c r="H942" s="90"/>
      <c r="I942" s="90"/>
      <c r="J942" s="90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0"/>
      <c r="C943" s="89" t="e">
        <f>"DECODE(C_T."&amp;#REF!&amp;", 0, NULL, C_T."&amp;#REF!&amp;") AS "&amp;#REF!&amp;","</f>
        <v>#REF!</v>
      </c>
      <c r="D943" s="90"/>
      <c r="F943" s="90"/>
      <c r="G943" s="90"/>
      <c r="H943" s="90"/>
      <c r="I943" s="90"/>
      <c r="J943" s="90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0"/>
      <c r="C944" s="89" t="e">
        <f>"DECODE(C_T."&amp;#REF!&amp;", 0, NULL, C_T."&amp;#REF!&amp;") AS "&amp;#REF!&amp;","</f>
        <v>#REF!</v>
      </c>
      <c r="D944" s="90"/>
      <c r="F944" s="90"/>
      <c r="G944" s="90"/>
      <c r="H944" s="90"/>
      <c r="I944" s="90"/>
      <c r="J944" s="90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0"/>
      <c r="C945" s="89" t="e">
        <f>"DECODE(C_T."&amp;#REF!&amp;", 0, NULL, C_T."&amp;#REF!&amp;") AS "&amp;#REF!&amp;","</f>
        <v>#REF!</v>
      </c>
      <c r="D945" s="90"/>
      <c r="F945" s="90"/>
      <c r="G945" s="90"/>
      <c r="H945" s="90"/>
      <c r="I945" s="90"/>
      <c r="J945" s="90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0"/>
      <c r="C946" s="89" t="e">
        <f>"DECODE(C_T."&amp;#REF!&amp;", 0, NULL, C_T."&amp;#REF!&amp;") AS "&amp;#REF!&amp;","</f>
        <v>#REF!</v>
      </c>
      <c r="D946" s="90"/>
      <c r="F946" s="90"/>
      <c r="G946" s="90"/>
      <c r="H946" s="90"/>
      <c r="I946" s="90"/>
      <c r="J946" s="90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0"/>
      <c r="C947" s="89" t="e">
        <f>"DECODE(C_T."&amp;#REF!&amp;", 0, NULL, C_T."&amp;#REF!&amp;") AS "&amp;#REF!&amp;","</f>
        <v>#REF!</v>
      </c>
      <c r="D947" s="90"/>
      <c r="F947" s="90"/>
      <c r="G947" s="90"/>
      <c r="H947" s="90"/>
      <c r="I947" s="90"/>
      <c r="J947" s="90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0"/>
      <c r="C948" s="89" t="e">
        <f>"DECODE(C_T."&amp;#REF!&amp;", 0, NULL, C_T."&amp;#REF!&amp;") AS "&amp;#REF!&amp;","</f>
        <v>#REF!</v>
      </c>
      <c r="D948" s="90"/>
      <c r="F948" s="90"/>
      <c r="G948" s="90"/>
      <c r="H948" s="90"/>
      <c r="I948" s="90"/>
      <c r="J948" s="90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0"/>
      <c r="C949" s="89" t="e">
        <f>"DECODE(C_T."&amp;#REF!&amp;", 0, NULL, C_T."&amp;#REF!&amp;") AS "&amp;#REF!&amp;","</f>
        <v>#REF!</v>
      </c>
      <c r="D949" s="90"/>
      <c r="F949" s="90"/>
      <c r="G949" s="90"/>
      <c r="H949" s="90"/>
      <c r="I949" s="90"/>
      <c r="J949" s="90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0"/>
      <c r="C950" s="89" t="e">
        <f>"DECODE(C_T."&amp;#REF!&amp;", 0, NULL, C_T."&amp;#REF!&amp;") AS "&amp;#REF!&amp;","</f>
        <v>#REF!</v>
      </c>
      <c r="D950" s="90"/>
      <c r="F950" s="90"/>
      <c r="G950" s="90"/>
      <c r="H950" s="90"/>
      <c r="I950" s="90"/>
      <c r="J950" s="90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0"/>
      <c r="C951" s="89" t="e">
        <f>"DECODE(C_T."&amp;#REF!&amp;", 0, NULL, C_T."&amp;#REF!&amp;") AS "&amp;#REF!&amp;","</f>
        <v>#REF!</v>
      </c>
      <c r="D951" s="90"/>
      <c r="F951" s="90"/>
      <c r="G951" s="90"/>
      <c r="H951" s="90"/>
      <c r="I951" s="90"/>
      <c r="J951" s="90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0"/>
      <c r="C952" s="89" t="e">
        <f>"DECODE(C_T."&amp;#REF!&amp;", 0, NULL, C_T."&amp;#REF!&amp;") AS "&amp;#REF!&amp;","</f>
        <v>#REF!</v>
      </c>
      <c r="D952" s="90"/>
      <c r="F952" s="90"/>
      <c r="G952" s="90"/>
      <c r="H952" s="90"/>
      <c r="I952" s="90"/>
      <c r="J952" s="90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0"/>
      <c r="C953" s="89" t="e">
        <f>"DECODE(C_T."&amp;#REF!&amp;", 0, NULL, C_T."&amp;#REF!&amp;") AS "&amp;#REF!&amp;","</f>
        <v>#REF!</v>
      </c>
      <c r="D953" s="90"/>
      <c r="F953" s="90"/>
      <c r="G953" s="90"/>
      <c r="H953" s="90"/>
      <c r="I953" s="90"/>
      <c r="J953" s="90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0"/>
      <c r="C954" s="89" t="e">
        <f>"DECODE(C_T."&amp;#REF!&amp;", 0, NULL, C_T."&amp;#REF!&amp;") AS "&amp;#REF!&amp;","</f>
        <v>#REF!</v>
      </c>
      <c r="D954" s="90"/>
      <c r="F954" s="90"/>
      <c r="G954" s="90"/>
      <c r="H954" s="90"/>
      <c r="I954" s="90"/>
      <c r="J954" s="90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0"/>
      <c r="C955" s="89" t="e">
        <f>"DECODE(C_T."&amp;#REF!&amp;", 0, NULL, C_T."&amp;#REF!&amp;") AS "&amp;#REF!&amp;","</f>
        <v>#REF!</v>
      </c>
      <c r="D955" s="90"/>
      <c r="F955" s="90"/>
      <c r="G955" s="90"/>
      <c r="H955" s="90"/>
      <c r="I955" s="90"/>
      <c r="J955" s="90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0"/>
      <c r="C956" s="89" t="e">
        <f>"DECODE(C_T."&amp;#REF!&amp;", 0, NULL, C_T."&amp;#REF!&amp;") AS "&amp;#REF!&amp;","</f>
        <v>#REF!</v>
      </c>
      <c r="D956" s="90"/>
      <c r="F956" s="90"/>
      <c r="G956" s="90"/>
      <c r="H956" s="90"/>
      <c r="I956" s="90"/>
      <c r="J956" s="90"/>
    </row>
    <row r="957" spans="1:10" ht="11.25" customHeight="1">
      <c r="A957" s="89" t="e">
        <f>"HTP.P('&lt;"&amp;#REF!&amp;"&gt;' || "&amp;IF(MID(#REF!,1,6)="L_STUB","NULL","REC."&amp;#REF!)&amp;" || '&lt;/"&amp;#REF!&amp;"&gt;');"</f>
        <v>#REF!</v>
      </c>
      <c r="B957" s="90"/>
      <c r="C957" s="89" t="e">
        <f>"DECODE(C_T."&amp;#REF!&amp;", 0, NULL, C_T."&amp;#REF!&amp;") AS "&amp;#REF!&amp;","</f>
        <v>#REF!</v>
      </c>
      <c r="D957" s="90"/>
      <c r="F957" s="90"/>
      <c r="G957" s="90"/>
      <c r="H957" s="90"/>
      <c r="I957" s="90"/>
      <c r="J957" s="90"/>
    </row>
    <row r="958" spans="1:10" ht="11.25" customHeight="1">
      <c r="A958" s="89" t="e">
        <f>"HTP.P('&lt;"&amp;#REF!&amp;"&gt;' || "&amp;IF(MID(#REF!,1,6)="L_STUB","NULL","REC."&amp;#REF!)&amp;" || '&lt;/"&amp;#REF!&amp;"&gt;');"</f>
        <v>#REF!</v>
      </c>
      <c r="B958" s="90"/>
      <c r="C958" s="89" t="e">
        <f>"DECODE(C_T."&amp;#REF!&amp;", 0, NULL, C_T."&amp;#REF!&amp;") AS "&amp;#REF!&amp;","</f>
        <v>#REF!</v>
      </c>
      <c r="D958" s="90"/>
      <c r="F958" s="90"/>
      <c r="G958" s="90"/>
      <c r="H958" s="90"/>
      <c r="I958" s="90"/>
      <c r="J958" s="90"/>
    </row>
    <row r="959" spans="1:10" ht="11.25" customHeight="1">
      <c r="A959" s="89" t="e">
        <f>"HTP.P('&lt;"&amp;#REF!&amp;"&gt;' || "&amp;IF(MID(#REF!,1,6)="L_STUB","NULL","REC."&amp;#REF!)&amp;" || '&lt;/"&amp;#REF!&amp;"&gt;');"</f>
        <v>#REF!</v>
      </c>
      <c r="B959" s="90"/>
      <c r="C959" s="89" t="e">
        <f>"DECODE(C_T."&amp;#REF!&amp;", 0, NULL, C_T."&amp;#REF!&amp;") AS "&amp;#REF!&amp;","</f>
        <v>#REF!</v>
      </c>
      <c r="D959" s="90"/>
      <c r="F959" s="90"/>
      <c r="G959" s="90"/>
      <c r="H959" s="90"/>
      <c r="I959" s="90"/>
      <c r="J959" s="90"/>
    </row>
    <row r="960" spans="1:10" ht="11.25" customHeight="1">
      <c r="A960" s="89" t="e">
        <f>"HTP.P('&lt;"&amp;#REF!&amp;"&gt;' || "&amp;IF(MID(#REF!,1,6)="L_STUB","NULL","REC."&amp;#REF!)&amp;" || '&lt;/"&amp;#REF!&amp;"&gt;');"</f>
        <v>#REF!</v>
      </c>
      <c r="B960" s="90"/>
      <c r="C960" s="89" t="e">
        <f>"DECODE(C_T."&amp;#REF!&amp;", 0, NULL, C_T."&amp;#REF!&amp;") AS "&amp;#REF!&amp;","</f>
        <v>#REF!</v>
      </c>
      <c r="D960" s="90"/>
      <c r="F960" s="90"/>
      <c r="G960" s="90"/>
      <c r="H960" s="90"/>
      <c r="I960" s="90"/>
      <c r="J960" s="90"/>
    </row>
    <row r="961" spans="1:10" ht="11.25" customHeight="1">
      <c r="A961" s="90"/>
      <c r="B961" s="90"/>
      <c r="C961" s="90"/>
      <c r="D961" s="90"/>
      <c r="F961" s="90"/>
      <c r="G961" s="90"/>
      <c r="H961" s="90"/>
      <c r="I961" s="90"/>
      <c r="J961" s="90"/>
    </row>
    <row r="962" spans="1:10" ht="11.25" customHeight="1">
      <c r="A962" s="90"/>
      <c r="B962" s="90"/>
      <c r="C962" s="90"/>
      <c r="D962" s="90"/>
      <c r="F962" s="90"/>
      <c r="G962" s="90"/>
      <c r="H962" s="90"/>
      <c r="I962" s="90"/>
      <c r="J962" s="90"/>
    </row>
    <row r="963" spans="1:10" ht="11.25" customHeight="1">
      <c r="A963" s="90"/>
      <c r="B963" s="90"/>
      <c r="C963" s="90"/>
      <c r="D963" s="90"/>
      <c r="F963" s="90"/>
      <c r="G963" s="90"/>
      <c r="H963" s="90"/>
      <c r="I963" s="90"/>
      <c r="J963" s="90"/>
    </row>
    <row r="964" spans="1:10" ht="11.25" customHeight="1">
      <c r="A964" s="90"/>
      <c r="B964" s="90"/>
      <c r="C964" s="90"/>
      <c r="D964" s="90"/>
      <c r="F964" s="90"/>
      <c r="G964" s="90"/>
      <c r="H964" s="90"/>
      <c r="I964" s="90"/>
      <c r="J964" s="90"/>
    </row>
    <row r="965" spans="1:10" ht="11.25" customHeight="1">
      <c r="A965" s="90"/>
      <c r="B965" s="90"/>
      <c r="C965" s="90"/>
      <c r="D965" s="90"/>
      <c r="F965" s="90"/>
      <c r="G965" s="90"/>
      <c r="H965" s="90"/>
      <c r="I965" s="90"/>
      <c r="J965" s="90"/>
    </row>
    <row r="966" spans="1:10" ht="11.25" customHeight="1">
      <c r="A966" s="90"/>
      <c r="B966" s="90"/>
      <c r="C966" s="90"/>
      <c r="D966" s="90"/>
      <c r="F966" s="90"/>
      <c r="G966" s="90"/>
      <c r="H966" s="90"/>
      <c r="I966" s="90"/>
      <c r="J966" s="90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0"/>
      <c r="C967" s="89" t="e">
        <f>"DECODE(C_T."&amp;#REF!&amp;", 0, NULL, C_T."&amp;#REF!&amp;") AS "&amp;#REF!&amp;","</f>
        <v>#REF!</v>
      </c>
      <c r="D967" s="90"/>
      <c r="F967" s="90"/>
      <c r="G967" s="90"/>
      <c r="H967" s="90"/>
      <c r="I967" s="90"/>
      <c r="J967" s="90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0"/>
      <c r="C968" s="89" t="e">
        <f>"DECODE(C_T."&amp;#REF!&amp;", 0, NULL, C_T."&amp;#REF!&amp;") AS "&amp;#REF!&amp;","</f>
        <v>#REF!</v>
      </c>
      <c r="D968" s="90"/>
      <c r="F968" s="90"/>
      <c r="G968" s="90"/>
      <c r="H968" s="90"/>
      <c r="I968" s="90"/>
      <c r="J968" s="90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0"/>
      <c r="C969" s="89" t="e">
        <f>"DECODE(C_T."&amp;#REF!&amp;", 0, NULL, C_T."&amp;#REF!&amp;") AS "&amp;#REF!&amp;","</f>
        <v>#REF!</v>
      </c>
      <c r="D969" s="90"/>
      <c r="F969" s="90"/>
      <c r="G969" s="90"/>
      <c r="H969" s="90"/>
      <c r="I969" s="90"/>
      <c r="J969" s="90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0"/>
      <c r="C970" s="89" t="e">
        <f>"DECODE(C_T."&amp;#REF!&amp;", 0, NULL, C_T."&amp;#REF!&amp;") AS "&amp;#REF!&amp;","</f>
        <v>#REF!</v>
      </c>
      <c r="D970" s="90"/>
      <c r="F970" s="90"/>
      <c r="G970" s="90"/>
      <c r="H970" s="90"/>
      <c r="I970" s="90"/>
      <c r="J970" s="90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0"/>
      <c r="C971" s="89" t="e">
        <f>"DECODE(C_T."&amp;#REF!&amp;", 0, NULL, C_T."&amp;#REF!&amp;") AS "&amp;#REF!&amp;","</f>
        <v>#REF!</v>
      </c>
      <c r="D971" s="90"/>
      <c r="F971" s="90"/>
      <c r="G971" s="90"/>
      <c r="H971" s="90"/>
      <c r="I971" s="90"/>
      <c r="J971" s="90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0"/>
      <c r="C972" s="89" t="e">
        <f>"DECODE(C_T."&amp;#REF!&amp;", 0, NULL, C_T."&amp;#REF!&amp;") AS "&amp;#REF!&amp;","</f>
        <v>#REF!</v>
      </c>
      <c r="D972" s="90"/>
      <c r="F972" s="90"/>
      <c r="G972" s="90"/>
      <c r="H972" s="90"/>
      <c r="I972" s="90"/>
      <c r="J972" s="90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0"/>
      <c r="C973" s="89" t="e">
        <f>"DECODE(C_T."&amp;#REF!&amp;", 0, NULL, C_T."&amp;#REF!&amp;") AS "&amp;#REF!&amp;","</f>
        <v>#REF!</v>
      </c>
      <c r="D973" s="90"/>
      <c r="F973" s="90"/>
      <c r="G973" s="90"/>
      <c r="H973" s="90"/>
      <c r="I973" s="90"/>
      <c r="J973" s="90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0"/>
      <c r="C974" s="89" t="e">
        <f>"DECODE(C_T."&amp;#REF!&amp;", 0, NULL, C_T."&amp;#REF!&amp;") AS "&amp;#REF!&amp;","</f>
        <v>#REF!</v>
      </c>
      <c r="D974" s="90"/>
      <c r="F974" s="90"/>
      <c r="G974" s="90"/>
      <c r="H974" s="90"/>
      <c r="I974" s="90"/>
      <c r="J974" s="90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0"/>
      <c r="C975" s="89" t="e">
        <f>"DECODE(C_T."&amp;#REF!&amp;", 0, NULL, C_T."&amp;#REF!&amp;") AS "&amp;#REF!&amp;","</f>
        <v>#REF!</v>
      </c>
      <c r="D975" s="90"/>
      <c r="F975" s="90"/>
      <c r="G975" s="90"/>
      <c r="H975" s="90"/>
      <c r="I975" s="90"/>
      <c r="J975" s="90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0"/>
      <c r="C976" s="89" t="e">
        <f>"DECODE(C_T."&amp;#REF!&amp;", 0, NULL, C_T."&amp;#REF!&amp;") AS "&amp;#REF!&amp;","</f>
        <v>#REF!</v>
      </c>
      <c r="D976" s="90"/>
      <c r="F976" s="90"/>
      <c r="G976" s="90"/>
      <c r="H976" s="90"/>
      <c r="I976" s="90"/>
      <c r="J976" s="90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0"/>
      <c r="C977" s="89" t="e">
        <f>"DECODE(C_T."&amp;#REF!&amp;", 0, NULL, C_T."&amp;#REF!&amp;") AS "&amp;#REF!&amp;","</f>
        <v>#REF!</v>
      </c>
      <c r="D977" s="90"/>
      <c r="F977" s="90"/>
      <c r="G977" s="90"/>
      <c r="H977" s="90"/>
      <c r="I977" s="90"/>
      <c r="J977" s="90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0"/>
      <c r="C978" s="89" t="e">
        <f>"DECODE(C_T."&amp;#REF!&amp;", 0, NULL, C_T."&amp;#REF!&amp;") AS "&amp;#REF!&amp;","</f>
        <v>#REF!</v>
      </c>
      <c r="D978" s="90"/>
      <c r="F978" s="90"/>
      <c r="G978" s="90"/>
      <c r="H978" s="90"/>
      <c r="I978" s="90"/>
      <c r="J978" s="90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0"/>
      <c r="C979" s="89" t="e">
        <f>"DECODE(C_T."&amp;#REF!&amp;", 0, NULL, C_T."&amp;#REF!&amp;") AS "&amp;#REF!&amp;","</f>
        <v>#REF!</v>
      </c>
      <c r="D979" s="90"/>
      <c r="F979" s="90"/>
      <c r="G979" s="90"/>
      <c r="H979" s="90"/>
      <c r="I979" s="90"/>
      <c r="J979" s="90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0"/>
      <c r="C980" s="89" t="e">
        <f>"DECODE(C_T."&amp;#REF!&amp;", 0, NULL, C_T."&amp;#REF!&amp;") AS "&amp;#REF!&amp;","</f>
        <v>#REF!</v>
      </c>
      <c r="D980" s="90"/>
      <c r="F980" s="90"/>
      <c r="G980" s="90"/>
      <c r="H980" s="90"/>
      <c r="I980" s="90"/>
      <c r="J980" s="90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0"/>
      <c r="C981" s="89" t="e">
        <f>"DECODE(C_T."&amp;#REF!&amp;", 0, NULL, C_T."&amp;#REF!&amp;") AS "&amp;#REF!&amp;","</f>
        <v>#REF!</v>
      </c>
      <c r="D981" s="90"/>
      <c r="F981" s="90"/>
      <c r="G981" s="90"/>
      <c r="H981" s="90"/>
      <c r="I981" s="90"/>
      <c r="J981" s="90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0"/>
      <c r="C982" s="89" t="e">
        <f>"DECODE(C_T."&amp;#REF!&amp;", 0, NULL, C_T."&amp;#REF!&amp;") AS "&amp;#REF!&amp;","</f>
        <v>#REF!</v>
      </c>
      <c r="D982" s="90"/>
      <c r="F982" s="90"/>
      <c r="G982" s="90"/>
      <c r="H982" s="90"/>
      <c r="I982" s="90"/>
      <c r="J982" s="90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0"/>
      <c r="C983" s="89" t="e">
        <f>"DECODE(C_T."&amp;#REF!&amp;", 0, NULL, C_T."&amp;#REF!&amp;") AS "&amp;#REF!&amp;","</f>
        <v>#REF!</v>
      </c>
      <c r="D983" s="90"/>
      <c r="F983" s="90"/>
      <c r="G983" s="90"/>
      <c r="H983" s="90"/>
      <c r="I983" s="90"/>
      <c r="J983" s="90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0"/>
      <c r="C984" s="89" t="e">
        <f>"DECODE(C_T."&amp;#REF!&amp;", 0, NULL, C_T."&amp;#REF!&amp;") AS "&amp;#REF!&amp;","</f>
        <v>#REF!</v>
      </c>
      <c r="D984" s="90"/>
      <c r="F984" s="90"/>
      <c r="G984" s="90"/>
      <c r="H984" s="90"/>
      <c r="I984" s="90"/>
      <c r="J984" s="90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0"/>
      <c r="C985" s="89" t="e">
        <f>"DECODE(C_T."&amp;#REF!&amp;", 0, NULL, C_T."&amp;#REF!&amp;") AS "&amp;#REF!&amp;","</f>
        <v>#REF!</v>
      </c>
      <c r="D985" s="90"/>
      <c r="F985" s="90"/>
      <c r="G985" s="90"/>
      <c r="H985" s="90"/>
      <c r="I985" s="90"/>
      <c r="J985" s="90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0"/>
      <c r="C986" s="89" t="e">
        <f>"DECODE(C_T."&amp;#REF!&amp;", 0, NULL, C_T."&amp;#REF!&amp;") AS "&amp;#REF!&amp;","</f>
        <v>#REF!</v>
      </c>
      <c r="D986" s="90"/>
      <c r="F986" s="90"/>
      <c r="G986" s="90"/>
      <c r="H986" s="90"/>
      <c r="I986" s="90"/>
      <c r="J986" s="90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0"/>
      <c r="C987" s="89" t="e">
        <f>"DECODE(C_T."&amp;#REF!&amp;", 0, NULL, C_T."&amp;#REF!&amp;") AS "&amp;#REF!&amp;","</f>
        <v>#REF!</v>
      </c>
      <c r="D987" s="90"/>
      <c r="F987" s="90"/>
      <c r="G987" s="90"/>
      <c r="H987" s="90"/>
      <c r="I987" s="90"/>
      <c r="J987" s="90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0"/>
      <c r="C988" s="89" t="e">
        <f>"DECODE(C_T."&amp;#REF!&amp;", 0, NULL, C_T."&amp;#REF!&amp;") AS "&amp;#REF!&amp;","</f>
        <v>#REF!</v>
      </c>
      <c r="D988" s="90"/>
      <c r="F988" s="90"/>
      <c r="G988" s="90"/>
      <c r="H988" s="90"/>
      <c r="I988" s="90"/>
      <c r="J988" s="90"/>
    </row>
    <row r="989" spans="1:10" ht="11.25" customHeight="1">
      <c r="A989" s="89" t="e">
        <f>"HTP.P('&lt;"&amp;#REF!&amp;"&gt;' || "&amp;IF(MID(#REF!,1,6)="L_STUB","NULL","REC."&amp;#REF!)&amp;" || '&lt;/"&amp;#REF!&amp;"&gt;');"</f>
        <v>#REF!</v>
      </c>
      <c r="B989" s="90"/>
      <c r="C989" s="89" t="e">
        <f>"DECODE(C_T."&amp;#REF!&amp;", 0, NULL, C_T."&amp;#REF!&amp;") AS "&amp;#REF!&amp;","</f>
        <v>#REF!</v>
      </c>
      <c r="D989" s="90"/>
      <c r="F989" s="90"/>
      <c r="G989" s="90"/>
      <c r="H989" s="90"/>
      <c r="I989" s="90"/>
      <c r="J989" s="90"/>
    </row>
    <row r="990" spans="1:10" ht="11.25" customHeight="1">
      <c r="A990" s="89" t="e">
        <f>"HTP.P('&lt;"&amp;#REF!&amp;"&gt;' || "&amp;IF(MID(#REF!,1,6)="L_STUB","NULL","REC."&amp;#REF!)&amp;" || '&lt;/"&amp;#REF!&amp;"&gt;');"</f>
        <v>#REF!</v>
      </c>
      <c r="B990" s="90"/>
      <c r="C990" s="89" t="e">
        <f>"DECODE(C_T."&amp;#REF!&amp;", 0, NULL, C_T."&amp;#REF!&amp;") AS "&amp;#REF!&amp;","</f>
        <v>#REF!</v>
      </c>
      <c r="D990" s="90"/>
      <c r="F990" s="90"/>
      <c r="G990" s="90"/>
      <c r="H990" s="90"/>
      <c r="I990" s="90"/>
      <c r="J990" s="90"/>
    </row>
    <row r="991" spans="1:10" ht="11.25" customHeight="1">
      <c r="A991" s="89" t="e">
        <f>"HTP.P('&lt;"&amp;#REF!&amp;"&gt;' || "&amp;IF(MID(#REF!,1,6)="L_STUB","NULL","REC."&amp;#REF!)&amp;" || '&lt;/"&amp;#REF!&amp;"&gt;');"</f>
        <v>#REF!</v>
      </c>
      <c r="B991" s="90"/>
      <c r="C991" s="89" t="e">
        <f>"DECODE(C_T."&amp;#REF!&amp;", 0, NULL, C_T."&amp;#REF!&amp;") AS "&amp;#REF!&amp;","</f>
        <v>#REF!</v>
      </c>
      <c r="D991" s="90"/>
      <c r="F991" s="90"/>
      <c r="G991" s="90"/>
      <c r="H991" s="90"/>
      <c r="I991" s="90"/>
      <c r="J991" s="90"/>
    </row>
    <row r="992" spans="1:10" ht="11.25" customHeight="1">
      <c r="A992" s="89" t="e">
        <f>"HTP.P('&lt;"&amp;#REF!&amp;"&gt;' || "&amp;IF(MID(#REF!,1,6)="L_STUB","NULL","REC."&amp;#REF!)&amp;" || '&lt;/"&amp;#REF!&amp;"&gt;');"</f>
        <v>#REF!</v>
      </c>
      <c r="B992" s="90"/>
      <c r="C992" s="89" t="e">
        <f>"DECODE(C_T."&amp;#REF!&amp;", 0, NULL, C_T."&amp;#REF!&amp;") AS "&amp;#REF!&amp;","</f>
        <v>#REF!</v>
      </c>
      <c r="D992" s="90"/>
      <c r="F992" s="90"/>
      <c r="G992" s="90"/>
      <c r="H992" s="90"/>
      <c r="I992" s="90"/>
      <c r="J992" s="90"/>
    </row>
    <row r="993" spans="1:10" ht="11.25" customHeight="1">
      <c r="A993" s="90"/>
      <c r="B993" s="90"/>
      <c r="C993" s="90"/>
      <c r="D993" s="90"/>
      <c r="F993" s="90"/>
      <c r="G993" s="90"/>
      <c r="H993" s="90"/>
      <c r="I993" s="90"/>
      <c r="J993" s="90"/>
    </row>
    <row r="994" spans="1:10" ht="11.25" customHeight="1">
      <c r="A994" s="90"/>
      <c r="B994" s="90"/>
      <c r="C994" s="90"/>
      <c r="D994" s="90"/>
      <c r="F994" s="90"/>
      <c r="G994" s="90"/>
      <c r="H994" s="90"/>
      <c r="I994" s="90"/>
      <c r="J994" s="90"/>
    </row>
    <row r="995" spans="1:10" ht="11.25" customHeight="1">
      <c r="A995" s="90"/>
      <c r="B995" s="90"/>
      <c r="C995" s="90"/>
      <c r="D995" s="90"/>
      <c r="F995" s="90"/>
      <c r="G995" s="90"/>
      <c r="H995" s="90"/>
      <c r="I995" s="90"/>
      <c r="J995" s="90"/>
    </row>
    <row r="996" spans="1:10" ht="11.25" customHeight="1">
      <c r="A996" s="90"/>
      <c r="B996" s="90"/>
      <c r="C996" s="90"/>
      <c r="D996" s="90"/>
      <c r="F996" s="90"/>
      <c r="G996" s="90"/>
      <c r="H996" s="90"/>
      <c r="I996" s="90"/>
      <c r="J996" s="90"/>
    </row>
    <row r="997" spans="1:10" ht="11.25" customHeight="1">
      <c r="A997" s="90"/>
      <c r="B997" s="90"/>
      <c r="C997" s="90"/>
      <c r="D997" s="90"/>
      <c r="F997" s="90"/>
      <c r="G997" s="90"/>
      <c r="H997" s="90"/>
      <c r="I997" s="90"/>
      <c r="J997" s="90"/>
    </row>
    <row r="998" spans="1:10" ht="11.25" customHeight="1">
      <c r="A998" s="90"/>
      <c r="B998" s="90"/>
      <c r="C998" s="90"/>
      <c r="D998" s="90"/>
      <c r="F998" s="90"/>
      <c r="G998" s="90"/>
      <c r="H998" s="90"/>
      <c r="I998" s="90"/>
      <c r="J998" s="90"/>
    </row>
    <row r="999" spans="1:10" ht="11.25" customHeight="1">
      <c r="A999" s="90"/>
      <c r="B999" s="90"/>
      <c r="C999" s="90"/>
      <c r="D999" s="90"/>
      <c r="F999" s="90"/>
      <c r="G999" s="90"/>
      <c r="H999" s="90"/>
      <c r="I999" s="90"/>
      <c r="J999" s="90"/>
    </row>
    <row r="1000" spans="1:10" ht="11.25" customHeight="1">
      <c r="A1000" s="90"/>
      <c r="B1000" s="90"/>
      <c r="C1000" s="90"/>
      <c r="D1000" s="90"/>
      <c r="F1000" s="90"/>
      <c r="G1000" s="90"/>
      <c r="H1000" s="90"/>
      <c r="I1000" s="90"/>
      <c r="J1000" s="90"/>
    </row>
    <row r="1001" spans="1:10" ht="11.25" customHeight="1">
      <c r="A1001" s="90"/>
      <c r="B1001" s="90"/>
      <c r="C1001" s="90"/>
      <c r="D1001" s="90"/>
      <c r="F1001" s="90"/>
      <c r="G1001" s="90"/>
      <c r="H1001" s="90"/>
      <c r="I1001" s="90"/>
      <c r="J1001" s="90"/>
    </row>
    <row r="1002" spans="1:10" ht="11.25" customHeight="1">
      <c r="A1002" s="90"/>
      <c r="B1002" s="90"/>
      <c r="C1002" s="90"/>
      <c r="D1002" s="90"/>
      <c r="F1002" s="90"/>
      <c r="G1002" s="90"/>
      <c r="H1002" s="90"/>
      <c r="I1002" s="90"/>
      <c r="J1002" s="90"/>
    </row>
    <row r="1003" spans="1:10" ht="11.25" customHeight="1">
      <c r="A1003" s="90"/>
      <c r="B1003" s="90"/>
      <c r="C1003" s="90"/>
      <c r="D1003" s="90"/>
      <c r="F1003" s="90"/>
      <c r="G1003" s="90"/>
      <c r="H1003" s="90"/>
      <c r="I1003" s="90"/>
      <c r="J1003" s="90"/>
    </row>
    <row r="1004" spans="1:10" ht="11.25" customHeight="1">
      <c r="A1004" s="90"/>
      <c r="B1004" s="90"/>
      <c r="C1004" s="90"/>
      <c r="D1004" s="90"/>
      <c r="F1004" s="90"/>
      <c r="G1004" s="90"/>
      <c r="H1004" s="90"/>
      <c r="I1004" s="90"/>
      <c r="J1004" s="90"/>
    </row>
    <row r="1005" spans="1:10" ht="11.25" customHeight="1">
      <c r="A1005" s="90"/>
      <c r="B1005" s="90"/>
      <c r="C1005" s="90"/>
      <c r="D1005" s="90"/>
      <c r="F1005" s="90"/>
      <c r="G1005" s="90"/>
      <c r="H1005" s="90"/>
      <c r="I1005" s="90"/>
      <c r="J1005" s="90"/>
    </row>
    <row r="1006" spans="1:10" ht="11.25" customHeight="1">
      <c r="A1006" s="90"/>
      <c r="B1006" s="90"/>
      <c r="C1006" s="90"/>
      <c r="D1006" s="90"/>
      <c r="F1006" s="90"/>
      <c r="G1006" s="90"/>
      <c r="H1006" s="90"/>
      <c r="I1006" s="90"/>
      <c r="J1006" s="90"/>
    </row>
    <row r="1007" spans="1:10" ht="11.25" customHeight="1">
      <c r="A1007" s="90"/>
      <c r="B1007" s="90"/>
      <c r="C1007" s="90"/>
      <c r="D1007" s="90"/>
      <c r="F1007" s="90"/>
      <c r="G1007" s="90"/>
      <c r="H1007" s="90"/>
      <c r="I1007" s="90"/>
      <c r="J1007" s="90"/>
    </row>
    <row r="1008" spans="1:10" ht="11.25" customHeight="1">
      <c r="A1008" s="90"/>
      <c r="B1008" s="90"/>
      <c r="C1008" s="90"/>
      <c r="D1008" s="90"/>
      <c r="F1008" s="90"/>
      <c r="G1008" s="90"/>
      <c r="H1008" s="90"/>
      <c r="I1008" s="90"/>
      <c r="J1008" s="90"/>
    </row>
    <row r="1009" spans="1:10" ht="11.25" customHeight="1">
      <c r="A1009" s="90"/>
      <c r="B1009" s="90"/>
      <c r="C1009" s="90"/>
      <c r="D1009" s="90"/>
      <c r="F1009" s="90"/>
      <c r="G1009" s="90"/>
      <c r="H1009" s="90"/>
      <c r="I1009" s="90"/>
      <c r="J1009" s="90"/>
    </row>
    <row r="1010" spans="1:10" ht="11.25" customHeight="1">
      <c r="A1010" s="90"/>
      <c r="B1010" s="90"/>
      <c r="C1010" s="90"/>
      <c r="D1010" s="90"/>
      <c r="F1010" s="90"/>
      <c r="G1010" s="90"/>
      <c r="H1010" s="90"/>
      <c r="I1010" s="90"/>
      <c r="J1010" s="90"/>
    </row>
    <row r="1011" spans="1:10" ht="11.25" customHeight="1">
      <c r="A1011" s="90"/>
      <c r="B1011" s="90"/>
      <c r="C1011" s="90"/>
      <c r="D1011" s="90"/>
      <c r="F1011" s="90"/>
      <c r="G1011" s="90"/>
      <c r="H1011" s="90"/>
      <c r="I1011" s="90"/>
      <c r="J1011" s="90"/>
    </row>
    <row r="1012" spans="1:10" ht="11.25" customHeight="1">
      <c r="A1012" s="90"/>
      <c r="B1012" s="90"/>
      <c r="C1012" s="90"/>
      <c r="D1012" s="90"/>
      <c r="F1012" s="90"/>
      <c r="G1012" s="90"/>
      <c r="H1012" s="90"/>
      <c r="I1012" s="90"/>
      <c r="J1012" s="90"/>
    </row>
    <row r="1013" spans="1:10" ht="11.25" customHeight="1">
      <c r="A1013" s="90"/>
      <c r="B1013" s="90"/>
      <c r="C1013" s="90"/>
      <c r="D1013" s="90"/>
      <c r="F1013" s="90"/>
      <c r="G1013" s="90"/>
      <c r="H1013" s="90"/>
      <c r="I1013" s="90"/>
      <c r="J1013" s="90"/>
    </row>
    <row r="1014" spans="1:10" ht="11.25" customHeight="1">
      <c r="A1014" s="90"/>
      <c r="B1014" s="90"/>
      <c r="C1014" s="90"/>
      <c r="D1014" s="90"/>
      <c r="F1014" s="90"/>
      <c r="G1014" s="90"/>
      <c r="H1014" s="90"/>
      <c r="I1014" s="90"/>
      <c r="J1014" s="90"/>
    </row>
    <row r="1015" spans="1:10" ht="11.25" customHeight="1">
      <c r="A1015" s="90"/>
      <c r="B1015" s="90"/>
      <c r="C1015" s="90"/>
      <c r="D1015" s="90"/>
      <c r="F1015" s="90"/>
      <c r="G1015" s="90"/>
      <c r="H1015" s="90"/>
      <c r="I1015" s="90"/>
      <c r="J1015" s="90"/>
    </row>
    <row r="1016" spans="1:10" ht="11.25" customHeight="1">
      <c r="A1016" s="90"/>
      <c r="B1016" s="90"/>
      <c r="C1016" s="90"/>
      <c r="D1016" s="90"/>
      <c r="F1016" s="90"/>
      <c r="G1016" s="90"/>
      <c r="H1016" s="90"/>
      <c r="I1016" s="90"/>
      <c r="J1016" s="90"/>
    </row>
    <row r="1017" spans="1:10" ht="11.25" customHeight="1">
      <c r="A1017" s="90"/>
      <c r="B1017" s="90"/>
      <c r="C1017" s="90"/>
      <c r="D1017" s="90"/>
      <c r="F1017" s="90"/>
      <c r="G1017" s="90"/>
      <c r="H1017" s="90"/>
      <c r="I1017" s="90"/>
      <c r="J1017" s="90"/>
    </row>
    <row r="1018" spans="1:10" ht="11.25" customHeight="1">
      <c r="A1018" s="90"/>
      <c r="B1018" s="90"/>
      <c r="C1018" s="90"/>
      <c r="D1018" s="90"/>
      <c r="F1018" s="90"/>
      <c r="G1018" s="90"/>
      <c r="H1018" s="90"/>
      <c r="I1018" s="90"/>
      <c r="J1018" s="90"/>
    </row>
    <row r="1019" spans="1:10" ht="11.25" customHeight="1">
      <c r="A1019" s="90"/>
      <c r="B1019" s="90"/>
      <c r="C1019" s="90"/>
      <c r="D1019" s="90"/>
      <c r="F1019" s="90"/>
      <c r="G1019" s="90"/>
      <c r="H1019" s="90"/>
      <c r="I1019" s="90"/>
      <c r="J1019" s="90"/>
    </row>
    <row r="1020" spans="1:10" ht="11.25" customHeight="1">
      <c r="A1020" s="90"/>
      <c r="B1020" s="90"/>
      <c r="C1020" s="90"/>
      <c r="D1020" s="90"/>
      <c r="F1020" s="90"/>
      <c r="G1020" s="90"/>
      <c r="H1020" s="90"/>
      <c r="I1020" s="90"/>
      <c r="J1020" s="90"/>
    </row>
    <row r="1021" spans="1:10" ht="11.25" customHeight="1">
      <c r="A1021" s="90"/>
      <c r="B1021" s="90"/>
      <c r="C1021" s="90"/>
      <c r="D1021" s="90"/>
      <c r="F1021" s="90"/>
      <c r="G1021" s="90"/>
      <c r="H1021" s="90"/>
      <c r="I1021" s="90"/>
      <c r="J1021" s="90"/>
    </row>
    <row r="1022" spans="1:10" ht="11.25" customHeight="1">
      <c r="A1022" s="90"/>
      <c r="B1022" s="90"/>
      <c r="C1022" s="90"/>
      <c r="D1022" s="90"/>
      <c r="F1022" s="90"/>
      <c r="G1022" s="90"/>
      <c r="H1022" s="90"/>
      <c r="I1022" s="90"/>
      <c r="J1022" s="90"/>
    </row>
    <row r="1023" spans="1:10" ht="11.25" customHeight="1">
      <c r="A1023" s="90"/>
      <c r="B1023" s="90"/>
      <c r="C1023" s="90"/>
      <c r="D1023" s="90"/>
      <c r="F1023" s="90"/>
      <c r="G1023" s="90"/>
      <c r="H1023" s="90"/>
      <c r="I1023" s="90"/>
      <c r="J1023" s="90"/>
    </row>
    <row r="1024" spans="1:10" ht="11.25" customHeight="1">
      <c r="A1024" s="90"/>
      <c r="B1024" s="90"/>
      <c r="C1024" s="90"/>
      <c r="D1024" s="90"/>
      <c r="F1024" s="90"/>
      <c r="G1024" s="90"/>
      <c r="H1024" s="90"/>
      <c r="I1024" s="90"/>
      <c r="J1024" s="90"/>
    </row>
    <row r="1025" spans="1:10" ht="11.25" customHeight="1">
      <c r="A1025" s="90"/>
      <c r="B1025" s="90"/>
      <c r="C1025" s="90"/>
      <c r="D1025" s="90"/>
      <c r="F1025" s="90"/>
      <c r="G1025" s="90"/>
      <c r="H1025" s="90"/>
      <c r="I1025" s="90"/>
      <c r="J1025" s="90"/>
    </row>
    <row r="1026" spans="1:10" ht="11.25" customHeight="1">
      <c r="A1026" s="90"/>
      <c r="B1026" s="90"/>
      <c r="C1026" s="90"/>
      <c r="D1026" s="90"/>
      <c r="F1026" s="90"/>
      <c r="G1026" s="90"/>
      <c r="H1026" s="90"/>
      <c r="I1026" s="90"/>
      <c r="J1026" s="90"/>
    </row>
    <row r="1027" spans="1:10" ht="11.25" customHeight="1">
      <c r="A1027" s="90"/>
      <c r="B1027" s="90"/>
      <c r="C1027" s="90"/>
      <c r="D1027" s="90"/>
      <c r="F1027" s="90"/>
      <c r="G1027" s="90"/>
      <c r="H1027" s="90"/>
      <c r="I1027" s="90"/>
      <c r="J1027" s="90"/>
    </row>
    <row r="1028" spans="1:10" ht="11.25" customHeight="1">
      <c r="A1028" s="90"/>
      <c r="B1028" s="90"/>
      <c r="C1028" s="90"/>
      <c r="D1028" s="90"/>
      <c r="F1028" s="90"/>
      <c r="G1028" s="90"/>
      <c r="H1028" s="90"/>
      <c r="I1028" s="90"/>
      <c r="J1028" s="90"/>
    </row>
    <row r="1029" spans="1:10" ht="11.25" customHeight="1">
      <c r="A1029" s="90"/>
      <c r="B1029" s="90"/>
      <c r="C1029" s="90"/>
      <c r="D1029" s="90"/>
      <c r="F1029" s="90"/>
      <c r="G1029" s="90"/>
      <c r="H1029" s="90"/>
      <c r="I1029" s="90"/>
      <c r="J1029" s="90"/>
    </row>
    <row r="1030" spans="1:10" ht="11.25" customHeight="1">
      <c r="A1030" s="90"/>
      <c r="B1030" s="90"/>
      <c r="C1030" s="90"/>
      <c r="D1030" s="90"/>
      <c r="F1030" s="90"/>
      <c r="G1030" s="90"/>
      <c r="H1030" s="90"/>
      <c r="I1030" s="90"/>
      <c r="J1030" s="90"/>
    </row>
    <row r="1031" spans="1:10" ht="11.25" customHeight="1">
      <c r="A1031" s="90"/>
      <c r="B1031" s="90"/>
      <c r="C1031" s="90"/>
      <c r="D1031" s="90"/>
      <c r="F1031" s="90"/>
      <c r="G1031" s="90"/>
      <c r="H1031" s="90"/>
      <c r="I1031" s="90"/>
      <c r="J1031" s="90"/>
    </row>
    <row r="1032" spans="1:10" ht="11.25" customHeight="1">
      <c r="A1032" s="90"/>
      <c r="B1032" s="90"/>
      <c r="C1032" s="90"/>
      <c r="D1032" s="90"/>
      <c r="F1032" s="90"/>
      <c r="G1032" s="90"/>
      <c r="H1032" s="90"/>
      <c r="I1032" s="90"/>
      <c r="J1032" s="90"/>
    </row>
    <row r="1033" spans="1:10" ht="11.25" customHeight="1">
      <c r="A1033" s="90"/>
      <c r="B1033" s="90"/>
      <c r="C1033" s="90"/>
      <c r="D1033" s="90"/>
      <c r="F1033" s="90"/>
      <c r="G1033" s="90"/>
      <c r="H1033" s="90"/>
      <c r="I1033" s="90"/>
      <c r="J1033" s="90"/>
    </row>
    <row r="1034" spans="1:10" ht="11.25" customHeight="1">
      <c r="A1034" s="90"/>
      <c r="B1034" s="90"/>
      <c r="C1034" s="90"/>
      <c r="D1034" s="90"/>
      <c r="F1034" s="90"/>
      <c r="G1034" s="90"/>
      <c r="H1034" s="90"/>
      <c r="I1034" s="90"/>
      <c r="J1034" s="90"/>
    </row>
    <row r="1035" spans="1:10" ht="11.25" customHeight="1">
      <c r="A1035" s="90"/>
      <c r="B1035" s="90"/>
      <c r="C1035" s="90"/>
      <c r="D1035" s="90"/>
      <c r="F1035" s="90"/>
      <c r="G1035" s="90"/>
      <c r="H1035" s="90"/>
      <c r="I1035" s="90"/>
      <c r="J1035" s="90"/>
    </row>
    <row r="1036" spans="1:10" ht="11.25" customHeight="1">
      <c r="A1036" s="90"/>
      <c r="B1036" s="90"/>
      <c r="C1036" s="90"/>
      <c r="D1036" s="90"/>
      <c r="F1036" s="90"/>
      <c r="G1036" s="90"/>
      <c r="H1036" s="90"/>
      <c r="I1036" s="90"/>
      <c r="J1036" s="90"/>
    </row>
    <row r="1037" spans="1:10" ht="11.25" customHeight="1">
      <c r="A1037" s="90"/>
      <c r="B1037" s="90"/>
      <c r="C1037" s="90"/>
      <c r="D1037" s="90"/>
      <c r="F1037" s="90"/>
      <c r="G1037" s="90"/>
      <c r="H1037" s="90"/>
      <c r="I1037" s="90"/>
      <c r="J1037" s="90"/>
    </row>
    <row r="1038" spans="1:10" ht="11.25" customHeight="1">
      <c r="A1038" s="90"/>
      <c r="B1038" s="90"/>
      <c r="C1038" s="90"/>
      <c r="D1038" s="90"/>
      <c r="F1038" s="90"/>
      <c r="G1038" s="90"/>
      <c r="H1038" s="90"/>
      <c r="I1038" s="90"/>
      <c r="J1038" s="90"/>
    </row>
    <row r="1039" spans="1:10" ht="11.25" customHeight="1">
      <c r="A1039" s="90"/>
      <c r="B1039" s="90"/>
      <c r="C1039" s="90"/>
      <c r="D1039" s="90"/>
      <c r="F1039" s="90"/>
      <c r="G1039" s="90"/>
      <c r="H1039" s="90"/>
      <c r="I1039" s="90"/>
      <c r="J1039" s="90"/>
    </row>
    <row r="1040" spans="1:10" ht="11.25" customHeight="1">
      <c r="A1040" s="90"/>
      <c r="B1040" s="90"/>
      <c r="C1040" s="90"/>
      <c r="D1040" s="90"/>
      <c r="F1040" s="90"/>
      <c r="G1040" s="90"/>
      <c r="H1040" s="90"/>
      <c r="I1040" s="90"/>
      <c r="J1040" s="90"/>
    </row>
    <row r="1041" spans="1:10" ht="11.25" customHeight="1">
      <c r="A1041" s="90"/>
      <c r="B1041" s="90"/>
      <c r="C1041" s="90"/>
      <c r="D1041" s="90"/>
      <c r="F1041" s="90"/>
      <c r="G1041" s="90"/>
      <c r="H1041" s="90"/>
      <c r="I1041" s="90"/>
      <c r="J1041" s="90"/>
    </row>
    <row r="1042" spans="1:10" ht="11.25" customHeight="1">
      <c r="A1042" s="90"/>
      <c r="B1042" s="90"/>
      <c r="C1042" s="90"/>
      <c r="D1042" s="90"/>
      <c r="F1042" s="90"/>
      <c r="G1042" s="90"/>
      <c r="H1042" s="90"/>
      <c r="I1042" s="90"/>
      <c r="J1042" s="90"/>
    </row>
    <row r="1043" spans="1:10" ht="11.25" customHeight="1">
      <c r="A1043" s="90"/>
      <c r="B1043" s="90"/>
      <c r="C1043" s="90"/>
      <c r="D1043" s="90"/>
      <c r="F1043" s="90"/>
      <c r="G1043" s="90"/>
      <c r="H1043" s="90"/>
      <c r="I1043" s="90"/>
      <c r="J1043" s="90"/>
    </row>
    <row r="1044" spans="1:10" ht="11.25" customHeight="1">
      <c r="A1044" s="90"/>
      <c r="B1044" s="90"/>
      <c r="C1044" s="90"/>
      <c r="D1044" s="90"/>
      <c r="F1044" s="90"/>
      <c r="G1044" s="90"/>
      <c r="H1044" s="90"/>
      <c r="I1044" s="90"/>
      <c r="J1044" s="90"/>
    </row>
    <row r="1045" spans="1:10" ht="11.25" customHeight="1">
      <c r="A1045" s="90"/>
      <c r="B1045" s="90"/>
      <c r="C1045" s="90"/>
      <c r="D1045" s="90"/>
      <c r="F1045" s="90"/>
      <c r="G1045" s="90"/>
      <c r="H1045" s="90"/>
      <c r="I1045" s="90"/>
      <c r="J1045" s="90"/>
    </row>
    <row r="1046" spans="1:10" ht="11.25" customHeight="1">
      <c r="A1046" s="90"/>
      <c r="B1046" s="90"/>
      <c r="C1046" s="90"/>
      <c r="D1046" s="90"/>
      <c r="F1046" s="90"/>
      <c r="G1046" s="90"/>
      <c r="H1046" s="90"/>
      <c r="I1046" s="90"/>
      <c r="J1046" s="90"/>
    </row>
    <row r="1047" spans="1:10" ht="11.25" customHeight="1">
      <c r="A1047" s="90"/>
      <c r="B1047" s="90"/>
      <c r="C1047" s="90"/>
      <c r="D1047" s="90"/>
      <c r="F1047" s="90"/>
      <c r="G1047" s="90"/>
      <c r="H1047" s="90"/>
      <c r="I1047" s="90"/>
      <c r="J1047" s="90"/>
    </row>
    <row r="1048" spans="1:10" ht="11.25" customHeight="1">
      <c r="A1048" s="90"/>
      <c r="B1048" s="90"/>
      <c r="C1048" s="90"/>
      <c r="D1048" s="90"/>
      <c r="F1048" s="90"/>
      <c r="G1048" s="90"/>
      <c r="H1048" s="90"/>
      <c r="I1048" s="90"/>
      <c r="J1048" s="90"/>
    </row>
    <row r="1049" spans="1:10" ht="11.25" customHeight="1">
      <c r="A1049" s="90"/>
      <c r="B1049" s="90"/>
      <c r="C1049" s="90"/>
      <c r="D1049" s="90"/>
      <c r="F1049" s="90"/>
      <c r="G1049" s="90"/>
      <c r="H1049" s="90"/>
      <c r="I1049" s="90"/>
      <c r="J1049" s="90"/>
    </row>
    <row r="1050" spans="1:10" ht="11.25" customHeight="1">
      <c r="A1050" s="90"/>
      <c r="B1050" s="90"/>
      <c r="C1050" s="90"/>
      <c r="D1050" s="90"/>
      <c r="F1050" s="90"/>
      <c r="G1050" s="90"/>
      <c r="H1050" s="90"/>
      <c r="I1050" s="90"/>
      <c r="J1050" s="90"/>
    </row>
    <row r="1051" spans="1:10" ht="11.25" customHeight="1">
      <c r="A1051" s="90"/>
      <c r="B1051" s="90"/>
      <c r="C1051" s="90"/>
      <c r="D1051" s="90"/>
      <c r="F1051" s="90"/>
      <c r="G1051" s="90"/>
      <c r="H1051" s="90"/>
      <c r="I1051" s="90"/>
      <c r="J1051" s="90"/>
    </row>
    <row r="1052" spans="1:10" ht="11.25" customHeight="1">
      <c r="A1052" s="90"/>
      <c r="B1052" s="90"/>
      <c r="C1052" s="90"/>
      <c r="D1052" s="90"/>
      <c r="F1052" s="90"/>
      <c r="G1052" s="90"/>
      <c r="H1052" s="90"/>
      <c r="I1052" s="90"/>
      <c r="J1052" s="90"/>
    </row>
    <row r="1053" spans="1:10" ht="11.25" customHeight="1">
      <c r="A1053" s="90"/>
      <c r="B1053" s="90"/>
      <c r="C1053" s="90"/>
      <c r="D1053" s="90"/>
      <c r="F1053" s="90"/>
      <c r="G1053" s="90"/>
      <c r="H1053" s="90"/>
      <c r="I1053" s="90"/>
      <c r="J1053" s="90"/>
    </row>
    <row r="1054" spans="1:10" ht="11.25" customHeight="1">
      <c r="A1054" s="90"/>
      <c r="B1054" s="90"/>
      <c r="C1054" s="90"/>
      <c r="D1054" s="90"/>
      <c r="F1054" s="90"/>
      <c r="G1054" s="90"/>
      <c r="H1054" s="90"/>
      <c r="I1054" s="90"/>
      <c r="J1054" s="90"/>
    </row>
    <row r="1055" spans="1:10" ht="11.25" customHeight="1">
      <c r="A1055" s="90"/>
      <c r="B1055" s="90"/>
      <c r="C1055" s="90"/>
      <c r="D1055" s="90"/>
      <c r="F1055" s="90"/>
      <c r="G1055" s="90"/>
      <c r="H1055" s="90"/>
      <c r="I1055" s="90"/>
      <c r="J1055" s="90"/>
    </row>
    <row r="1056" spans="1:10" ht="11.25" customHeight="1">
      <c r="A1056" s="90"/>
      <c r="B1056" s="90"/>
      <c r="C1056" s="90"/>
      <c r="D1056" s="90"/>
      <c r="F1056" s="90"/>
      <c r="G1056" s="90"/>
      <c r="H1056" s="90"/>
      <c r="I1056" s="90"/>
      <c r="J1056" s="90"/>
    </row>
    <row r="1057" spans="1:10" ht="11.25" customHeight="1">
      <c r="A1057" s="90"/>
      <c r="B1057" s="90"/>
      <c r="C1057" s="90"/>
      <c r="D1057" s="90"/>
      <c r="F1057" s="90"/>
      <c r="G1057" s="90"/>
      <c r="H1057" s="90"/>
      <c r="I1057" s="90"/>
      <c r="J1057" s="90"/>
    </row>
    <row r="1058" spans="1:10" ht="11.25" customHeight="1">
      <c r="A1058" s="90"/>
      <c r="B1058" s="90"/>
      <c r="C1058" s="90"/>
      <c r="D1058" s="90"/>
      <c r="F1058" s="90"/>
      <c r="G1058" s="90"/>
      <c r="H1058" s="90"/>
      <c r="I1058" s="90"/>
      <c r="J1058" s="90"/>
    </row>
    <row r="1059" spans="1:10" ht="11.25" customHeight="1">
      <c r="A1059" s="90"/>
      <c r="B1059" s="90"/>
      <c r="C1059" s="90"/>
      <c r="D1059" s="90"/>
      <c r="F1059" s="90"/>
      <c r="G1059" s="90"/>
      <c r="H1059" s="90"/>
      <c r="I1059" s="90"/>
      <c r="J1059" s="90"/>
    </row>
    <row r="1060" spans="1:10" ht="11.25" customHeight="1">
      <c r="A1060" s="90"/>
      <c r="B1060" s="90"/>
      <c r="C1060" s="90"/>
      <c r="D1060" s="90"/>
      <c r="F1060" s="90"/>
      <c r="G1060" s="90"/>
      <c r="H1060" s="90"/>
      <c r="I1060" s="90"/>
      <c r="J1060" s="90"/>
    </row>
    <row r="1061" spans="1:10" ht="11.25" customHeight="1">
      <c r="A1061" s="90"/>
      <c r="B1061" s="90"/>
      <c r="C1061" s="90"/>
      <c r="D1061" s="90"/>
      <c r="F1061" s="90"/>
      <c r="G1061" s="90"/>
      <c r="H1061" s="90"/>
      <c r="I1061" s="90"/>
      <c r="J1061" s="90"/>
    </row>
    <row r="1062" spans="1:10" ht="11.25" customHeight="1">
      <c r="A1062" s="90"/>
      <c r="B1062" s="90"/>
      <c r="C1062" s="90"/>
      <c r="D1062" s="90"/>
      <c r="F1062" s="90"/>
      <c r="G1062" s="90"/>
      <c r="H1062" s="90"/>
      <c r="I1062" s="90"/>
      <c r="J1062" s="90"/>
    </row>
    <row r="1063" spans="1:10" ht="11.25" customHeight="1">
      <c r="A1063" s="90"/>
      <c r="B1063" s="90"/>
      <c r="C1063" s="90"/>
      <c r="D1063" s="90"/>
      <c r="F1063" s="90"/>
      <c r="G1063" s="90"/>
      <c r="H1063" s="90"/>
      <c r="I1063" s="90"/>
      <c r="J1063" s="90"/>
    </row>
    <row r="1064" spans="1:10" ht="11.25" customHeight="1">
      <c r="A1064" s="90"/>
      <c r="B1064" s="90"/>
      <c r="C1064" s="90"/>
      <c r="D1064" s="90"/>
      <c r="F1064" s="90"/>
      <c r="G1064" s="90"/>
      <c r="H1064" s="90"/>
      <c r="I1064" s="90"/>
      <c r="J1064" s="90"/>
    </row>
    <row r="1065" spans="1:10" ht="11.25" customHeight="1">
      <c r="A1065" s="90"/>
      <c r="B1065" s="90"/>
      <c r="C1065" s="90"/>
      <c r="D1065" s="90"/>
      <c r="F1065" s="90"/>
      <c r="G1065" s="90"/>
      <c r="H1065" s="90"/>
      <c r="I1065" s="90"/>
      <c r="J1065" s="90"/>
    </row>
    <row r="1066" spans="1:10" ht="11.25" customHeight="1">
      <c r="A1066" s="90"/>
      <c r="B1066" s="90"/>
      <c r="C1066" s="90"/>
      <c r="D1066" s="90"/>
      <c r="F1066" s="90"/>
      <c r="G1066" s="90"/>
      <c r="H1066" s="90"/>
      <c r="I1066" s="90"/>
      <c r="J1066" s="90"/>
    </row>
    <row r="1067" spans="1:10" ht="11.25" customHeight="1">
      <c r="A1067" s="90"/>
      <c r="B1067" s="90"/>
      <c r="C1067" s="90"/>
      <c r="D1067" s="90"/>
      <c r="F1067" s="90"/>
      <c r="G1067" s="90"/>
      <c r="H1067" s="90"/>
      <c r="I1067" s="90"/>
      <c r="J1067" s="90"/>
    </row>
    <row r="1068" spans="1:10" ht="11.25" customHeight="1">
      <c r="A1068" s="90"/>
      <c r="B1068" s="90"/>
      <c r="C1068" s="90"/>
      <c r="D1068" s="90"/>
      <c r="F1068" s="90"/>
      <c r="G1068" s="90"/>
      <c r="H1068" s="90"/>
      <c r="I1068" s="90"/>
      <c r="J1068" s="90"/>
    </row>
    <row r="1069" spans="1:10" ht="11.25" customHeight="1">
      <c r="A1069" s="90"/>
      <c r="B1069" s="90"/>
      <c r="C1069" s="90"/>
      <c r="D1069" s="90"/>
      <c r="F1069" s="90"/>
      <c r="G1069" s="90"/>
      <c r="H1069" s="90"/>
      <c r="I1069" s="90"/>
      <c r="J1069" s="90"/>
    </row>
    <row r="1070" spans="1:10" ht="11.25" customHeight="1">
      <c r="A1070" s="90"/>
      <c r="B1070" s="90"/>
      <c r="C1070" s="90"/>
      <c r="D1070" s="90"/>
      <c r="F1070" s="90"/>
      <c r="G1070" s="90"/>
      <c r="H1070" s="90"/>
      <c r="I1070" s="90"/>
      <c r="J1070" s="90"/>
    </row>
    <row r="1071" spans="1:10" ht="11.25" customHeight="1">
      <c r="A1071" s="90"/>
      <c r="B1071" s="90"/>
      <c r="C1071" s="90"/>
      <c r="D1071" s="90"/>
      <c r="F1071" s="90"/>
      <c r="G1071" s="90"/>
      <c r="H1071" s="90"/>
      <c r="I1071" s="90"/>
      <c r="J1071" s="90"/>
    </row>
    <row r="1072" spans="1:10" ht="11.25" customHeight="1">
      <c r="A1072" s="90"/>
      <c r="B1072" s="90"/>
      <c r="C1072" s="90"/>
      <c r="D1072" s="90"/>
      <c r="F1072" s="90"/>
      <c r="G1072" s="90"/>
      <c r="H1072" s="90"/>
      <c r="I1072" s="90"/>
      <c r="J1072" s="90"/>
    </row>
    <row r="1073" spans="1:10" ht="11.25" customHeight="1">
      <c r="A1073" s="90"/>
      <c r="B1073" s="90"/>
      <c r="C1073" s="90"/>
      <c r="D1073" s="90"/>
      <c r="F1073" s="90"/>
      <c r="G1073" s="90"/>
      <c r="H1073" s="90"/>
      <c r="I1073" s="90"/>
      <c r="J1073" s="90"/>
    </row>
    <row r="1074" spans="1:10" ht="11.25" customHeight="1">
      <c r="A1074" s="90"/>
      <c r="B1074" s="90"/>
      <c r="C1074" s="90"/>
      <c r="D1074" s="90"/>
      <c r="F1074" s="90"/>
      <c r="G1074" s="90"/>
      <c r="H1074" s="90"/>
      <c r="I1074" s="90"/>
      <c r="J1074" s="90"/>
    </row>
    <row r="1075" spans="1:10" ht="11.25" customHeight="1">
      <c r="A1075" s="90"/>
      <c r="B1075" s="90"/>
      <c r="C1075" s="90"/>
      <c r="D1075" s="90"/>
      <c r="F1075" s="90"/>
      <c r="G1075" s="90"/>
      <c r="H1075" s="90"/>
      <c r="I1075" s="90"/>
      <c r="J1075" s="90"/>
    </row>
    <row r="1076" spans="1:10" ht="10.5" customHeight="1">
      <c r="A1076" s="90"/>
      <c r="B1076" s="90"/>
      <c r="C1076" s="90"/>
      <c r="G1076" s="90"/>
    </row>
    <row r="1077" spans="1:10" ht="10.5" customHeight="1">
      <c r="A1077" s="90"/>
      <c r="B1077" s="90"/>
      <c r="C1077" s="90"/>
      <c r="G1077" s="90"/>
    </row>
    <row r="1078" spans="1:10" ht="10.5" customHeight="1">
      <c r="A1078" s="90"/>
      <c r="B1078" s="90"/>
      <c r="C1078" s="90"/>
      <c r="G1078" s="90"/>
    </row>
    <row r="1079" spans="1:10" ht="10.5" customHeight="1">
      <c r="A1079" s="90"/>
      <c r="B1079" s="90"/>
      <c r="C1079" s="9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0CB3D-F4EF-B9E1-524D-CBF6B6F5A758}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74" customWidth="1"/>
    <col min="3" max="3" width="3.7109375" style="174" customWidth="1"/>
    <col min="4" max="4" width="10.7109375" style="174" customWidth="1"/>
    <col min="5" max="5" width="12.7109375" style="174" customWidth="1"/>
    <col min="6" max="6" width="10.7109375" style="174" customWidth="1"/>
    <col min="7" max="7" width="6.7109375" style="174" customWidth="1"/>
    <col min="8" max="12" width="5.7109375" style="174" customWidth="1"/>
    <col min="13" max="13" width="2.7109375" style="174" customWidth="1"/>
    <col min="14" max="19" width="5.7109375" style="174" customWidth="1"/>
    <col min="20" max="20" width="38.7109375" style="174" customWidth="1"/>
  </cols>
  <sheetData>
    <row r="2" spans="1:20" ht="10.5" customHeight="1">
      <c r="A2" s="208" t="s">
        <v>682</v>
      </c>
      <c r="B2" s="208"/>
    </row>
    <row r="3" spans="1:20" s="177" customFormat="1" ht="12" customHeight="1">
      <c r="C3" s="131" t="s">
        <v>185</v>
      </c>
      <c r="D3" s="113" t="str">
        <f>"1.2."&amp;N3</f>
        <v>1.2.TBD</v>
      </c>
      <c r="E3" s="135"/>
      <c r="F3" s="132" t="s">
        <v>169</v>
      </c>
      <c r="G3" s="132">
        <v>30</v>
      </c>
      <c r="H3" s="61">
        <f>SUM(I3:L3)</f>
        <v>0</v>
      </c>
      <c r="I3" s="71"/>
      <c r="J3" s="71"/>
      <c r="K3" s="71"/>
      <c r="L3" s="71"/>
      <c r="N3" s="130" t="s">
        <v>683</v>
      </c>
      <c r="O3" s="129"/>
      <c r="P3" s="129"/>
      <c r="Q3" s="129"/>
      <c r="R3" s="129"/>
      <c r="S3" s="130"/>
      <c r="T3" s="130" t="s">
        <v>684</v>
      </c>
    </row>
    <row r="5" spans="1:20" ht="10.5" customHeight="1">
      <c r="A5" s="208" t="s">
        <v>685</v>
      </c>
      <c r="B5" s="208"/>
    </row>
    <row r="6" spans="1:20" s="177" customFormat="1" ht="12" customHeight="1">
      <c r="C6" s="131" t="s">
        <v>185</v>
      </c>
      <c r="D6" s="113" t="str">
        <f>"1.3."&amp;N6</f>
        <v>1.3.TBD</v>
      </c>
      <c r="E6" s="135"/>
      <c r="F6" s="132" t="s">
        <v>169</v>
      </c>
      <c r="G6" s="132" t="s">
        <v>180</v>
      </c>
      <c r="H6" s="61">
        <f>SUM(I6:L6)</f>
        <v>0</v>
      </c>
      <c r="I6" s="71"/>
      <c r="J6" s="71"/>
      <c r="K6" s="71"/>
      <c r="L6" s="71"/>
      <c r="N6" s="130" t="s">
        <v>683</v>
      </c>
      <c r="O6" s="129"/>
      <c r="P6" s="129"/>
      <c r="Q6" s="129"/>
      <c r="R6" s="129"/>
      <c r="S6" s="130"/>
      <c r="T6" s="130" t="s">
        <v>686</v>
      </c>
    </row>
    <row r="8" spans="1:20" ht="10.5" customHeight="1">
      <c r="A8" s="208" t="s">
        <v>687</v>
      </c>
      <c r="B8" s="208"/>
    </row>
    <row r="9" spans="1:20" s="177" customFormat="1" ht="12" customHeight="1">
      <c r="C9" s="131" t="s">
        <v>185</v>
      </c>
      <c r="D9" s="113" t="str">
        <f>"1.4."&amp;N9</f>
        <v>1.4.TBD</v>
      </c>
      <c r="E9" s="135"/>
      <c r="F9" s="132" t="s">
        <v>169</v>
      </c>
      <c r="G9" s="132" t="s">
        <v>184</v>
      </c>
      <c r="H9" s="61">
        <f>SUM(I9:L9)</f>
        <v>0</v>
      </c>
      <c r="I9" s="71"/>
      <c r="J9" s="71"/>
      <c r="K9" s="71"/>
      <c r="L9" s="71"/>
      <c r="N9" s="130" t="s">
        <v>683</v>
      </c>
      <c r="O9" s="129"/>
      <c r="P9" s="129"/>
      <c r="Q9" s="129"/>
      <c r="R9" s="129"/>
      <c r="S9" s="130"/>
      <c r="T9" s="130" t="s">
        <v>191</v>
      </c>
    </row>
    <row r="11" spans="1:20" ht="10.5" customHeight="1">
      <c r="A11" s="208" t="s">
        <v>688</v>
      </c>
      <c r="B11" s="208"/>
    </row>
    <row r="12" spans="1:20" s="177" customFormat="1" ht="12" customHeight="1">
      <c r="C12" s="131" t="s">
        <v>185</v>
      </c>
      <c r="D12" s="113" t="str">
        <f>"4.3."&amp;N12</f>
        <v>4.3.TBD</v>
      </c>
      <c r="E12" s="135"/>
      <c r="F12" s="132" t="s">
        <v>169</v>
      </c>
      <c r="G12" s="132" t="s">
        <v>228</v>
      </c>
      <c r="H12" s="61">
        <f>SUM(I12:L12)</f>
        <v>0</v>
      </c>
      <c r="I12" s="71"/>
      <c r="J12" s="71"/>
      <c r="K12" s="71"/>
      <c r="L12" s="71"/>
      <c r="N12" s="130" t="s">
        <v>683</v>
      </c>
      <c r="O12" s="129"/>
      <c r="P12" s="129"/>
      <c r="Q12" s="129"/>
      <c r="R12" s="129"/>
      <c r="S12" s="130"/>
      <c r="T12" s="130" t="s">
        <v>689</v>
      </c>
    </row>
    <row r="14" spans="1:20" ht="10.5" customHeight="1">
      <c r="A14" s="208" t="s">
        <v>690</v>
      </c>
      <c r="B14" s="208"/>
    </row>
    <row r="15" spans="1:20" s="177" customFormat="1" ht="12" customHeight="1">
      <c r="C15" s="131" t="s">
        <v>185</v>
      </c>
      <c r="D15" s="113" t="str">
        <f>"12.2."&amp;N15</f>
        <v>12.2.TBD</v>
      </c>
      <c r="E15" s="135"/>
      <c r="F15" s="134" t="s">
        <v>259</v>
      </c>
      <c r="G15" s="134" t="s">
        <v>264</v>
      </c>
      <c r="H15" s="61">
        <f>SUM(I15:L15)</f>
        <v>0</v>
      </c>
      <c r="I15" s="71"/>
      <c r="J15" s="71"/>
      <c r="K15" s="71"/>
      <c r="L15" s="71"/>
      <c r="N15" s="130" t="s">
        <v>683</v>
      </c>
      <c r="O15" s="129"/>
      <c r="P15" s="129"/>
      <c r="Q15" s="129"/>
      <c r="R15" s="129"/>
      <c r="S15" s="130"/>
      <c r="T15" s="130" t="s">
        <v>691</v>
      </c>
    </row>
    <row r="17" spans="1:20" ht="10.5" customHeight="1">
      <c r="A17" s="208" t="s">
        <v>692</v>
      </c>
      <c r="B17" s="208"/>
    </row>
    <row r="18" spans="1:20" s="177" customFormat="1" ht="12" customHeight="1">
      <c r="C18" s="131" t="s">
        <v>185</v>
      </c>
      <c r="D18" s="113" t="str">
        <f>"12.3."&amp;N18</f>
        <v>12.3.TBD</v>
      </c>
      <c r="E18" s="135"/>
      <c r="F18" s="134" t="s">
        <v>259</v>
      </c>
      <c r="G18" s="134" t="s">
        <v>267</v>
      </c>
      <c r="H18" s="61">
        <f>SUM(I18:L18)</f>
        <v>0</v>
      </c>
      <c r="I18" s="71"/>
      <c r="J18" s="71"/>
      <c r="K18" s="71"/>
      <c r="L18" s="71"/>
      <c r="N18" s="130" t="s">
        <v>683</v>
      </c>
      <c r="O18" s="129"/>
      <c r="P18" s="129"/>
      <c r="Q18" s="129"/>
      <c r="R18" s="129"/>
      <c r="S18" s="130"/>
      <c r="T18" s="130" t="s">
        <v>693</v>
      </c>
    </row>
    <row r="20" spans="1:20" ht="10.5" customHeight="1">
      <c r="A20" s="208" t="s">
        <v>694</v>
      </c>
      <c r="B20" s="208"/>
    </row>
    <row r="21" spans="1:20" s="177" customFormat="1" ht="12" customHeight="1">
      <c r="C21" s="131" t="s">
        <v>185</v>
      </c>
      <c r="D21" s="113" t="str">
        <f>"12.4."&amp;N21</f>
        <v>12.4.TBD</v>
      </c>
      <c r="E21" s="135"/>
      <c r="F21" s="134" t="s">
        <v>259</v>
      </c>
      <c r="G21" s="134" t="s">
        <v>270</v>
      </c>
      <c r="H21" s="61">
        <f>SUM(I21:L21)</f>
        <v>0</v>
      </c>
      <c r="I21" s="71"/>
      <c r="J21" s="71"/>
      <c r="K21" s="71"/>
      <c r="L21" s="71"/>
      <c r="N21" s="130" t="s">
        <v>683</v>
      </c>
      <c r="O21" s="129"/>
      <c r="P21" s="129"/>
      <c r="Q21" s="129"/>
      <c r="R21" s="129"/>
      <c r="S21" s="130"/>
      <c r="T21" s="130" t="s">
        <v>271</v>
      </c>
    </row>
    <row r="23" spans="1:20" ht="10.5" customHeight="1">
      <c r="A23" s="208" t="s">
        <v>695</v>
      </c>
      <c r="B23" s="208"/>
    </row>
    <row r="24" spans="1:20" s="177" customFormat="1" ht="12" customHeight="1">
      <c r="C24" s="131" t="s">
        <v>185</v>
      </c>
      <c r="D24" s="113" t="str">
        <f>"15.3."&amp;N24</f>
        <v>15.3.TBD</v>
      </c>
      <c r="E24" s="135"/>
      <c r="F24" s="134" t="s">
        <v>259</v>
      </c>
      <c r="G24" s="134" t="s">
        <v>298</v>
      </c>
      <c r="H24" s="61">
        <f>SUM(I24:L24)</f>
        <v>0</v>
      </c>
      <c r="I24" s="71"/>
      <c r="J24" s="71"/>
      <c r="K24" s="71"/>
      <c r="L24" s="71"/>
      <c r="N24" s="130" t="s">
        <v>683</v>
      </c>
      <c r="O24" s="129"/>
      <c r="P24" s="129"/>
      <c r="Q24" s="129"/>
      <c r="R24" s="129"/>
      <c r="S24" s="130"/>
      <c r="T24" s="130" t="s">
        <v>696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ADE03-F6B7-0AD8-9AE6-FD77704056ED}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74"/>
    <col min="2" max="2" width="34.140625" style="174" customWidth="1"/>
    <col min="3" max="3" width="35.7109375" style="174" customWidth="1"/>
  </cols>
  <sheetData>
    <row r="1" spans="2:5" ht="11.25" customHeight="1">
      <c r="B1" s="157" t="s">
        <v>697</v>
      </c>
      <c r="C1" s="157" t="s">
        <v>698</v>
      </c>
    </row>
    <row r="2" spans="2:5" ht="11.25" customHeight="1">
      <c r="B2" s="51" t="s">
        <v>699</v>
      </c>
      <c r="C2" s="51" t="s">
        <v>700</v>
      </c>
      <c r="D2" s="1" t="s">
        <v>701</v>
      </c>
      <c r="E2" s="1" t="s">
        <v>702</v>
      </c>
    </row>
    <row r="3" spans="2:5" ht="10.5" customHeight="1">
      <c r="B3" s="2" t="s">
        <v>703</v>
      </c>
      <c r="C3" s="2" t="s">
        <v>704</v>
      </c>
      <c r="D3" s="1">
        <v>2023</v>
      </c>
      <c r="E3" s="1" t="s">
        <v>705</v>
      </c>
    </row>
    <row r="4" spans="2:5" ht="10.5" customHeight="1">
      <c r="B4" s="2" t="s">
        <v>706</v>
      </c>
      <c r="C4" s="2" t="s">
        <v>707</v>
      </c>
      <c r="D4">
        <v>2023</v>
      </c>
      <c r="E4" t="s">
        <v>705</v>
      </c>
    </row>
    <row r="5" spans="2:5" ht="10.5" customHeight="1">
      <c r="B5" s="2" t="s">
        <v>708</v>
      </c>
      <c r="C5" s="2" t="s">
        <v>709</v>
      </c>
      <c r="D5">
        <v>2023</v>
      </c>
      <c r="E5" t="s">
        <v>705</v>
      </c>
    </row>
    <row r="6" spans="2:5" ht="10.5" customHeight="1">
      <c r="B6" s="2" t="s">
        <v>710</v>
      </c>
      <c r="C6" s="2" t="s">
        <v>711</v>
      </c>
      <c r="D6">
        <v>2023</v>
      </c>
      <c r="E6" t="s">
        <v>705</v>
      </c>
    </row>
    <row r="7" spans="2:5" ht="10.5" customHeight="1">
      <c r="B7" s="2" t="s">
        <v>712</v>
      </c>
      <c r="C7" s="2" t="s">
        <v>713</v>
      </c>
      <c r="D7">
        <v>2023</v>
      </c>
      <c r="E7" t="s">
        <v>705</v>
      </c>
    </row>
    <row r="8" spans="2:5" ht="10.5" customHeight="1">
      <c r="B8" s="2" t="s">
        <v>714</v>
      </c>
      <c r="C8" s="2" t="s">
        <v>715</v>
      </c>
      <c r="D8">
        <v>2023</v>
      </c>
      <c r="E8" t="s">
        <v>705</v>
      </c>
    </row>
    <row r="9" spans="2:5" ht="10.5" customHeight="1">
      <c r="B9" s="2" t="s">
        <v>716</v>
      </c>
      <c r="C9" s="2" t="s">
        <v>717</v>
      </c>
      <c r="D9">
        <v>2023</v>
      </c>
      <c r="E9" t="s">
        <v>705</v>
      </c>
    </row>
    <row r="10" spans="2:5" ht="10.5" customHeight="1">
      <c r="B10" s="2" t="s">
        <v>718</v>
      </c>
      <c r="C10" s="2" t="s">
        <v>719</v>
      </c>
      <c r="D10">
        <v>2023</v>
      </c>
      <c r="E10" t="s">
        <v>705</v>
      </c>
    </row>
    <row r="11" spans="2:5" ht="10.5" customHeight="1">
      <c r="B11" s="2" t="s">
        <v>720</v>
      </c>
      <c r="C11" s="2" t="s">
        <v>721</v>
      </c>
      <c r="D11">
        <v>2023</v>
      </c>
      <c r="E11" t="s">
        <v>705</v>
      </c>
    </row>
    <row r="12" spans="2:5" ht="10.5" customHeight="1">
      <c r="B12" s="2" t="s">
        <v>722</v>
      </c>
      <c r="C12" s="2" t="s">
        <v>723</v>
      </c>
      <c r="D12">
        <v>2023</v>
      </c>
      <c r="E12" t="s">
        <v>705</v>
      </c>
    </row>
    <row r="13" spans="2:5" ht="10.5" customHeight="1">
      <c r="B13" s="2" t="s">
        <v>724</v>
      </c>
      <c r="C13" s="2" t="s">
        <v>725</v>
      </c>
      <c r="D13">
        <v>2023</v>
      </c>
      <c r="E13" t="s">
        <v>705</v>
      </c>
    </row>
    <row r="14" spans="2:5" ht="10.5" customHeight="1">
      <c r="B14" s="2" t="s">
        <v>726</v>
      </c>
      <c r="C14" s="2" t="s">
        <v>727</v>
      </c>
      <c r="D14">
        <v>2023</v>
      </c>
      <c r="E14" t="s">
        <v>705</v>
      </c>
    </row>
    <row r="15" spans="2:5" ht="10.5" customHeight="1">
      <c r="B15" s="2" t="s">
        <v>728</v>
      </c>
      <c r="C15" s="2" t="s">
        <v>729</v>
      </c>
      <c r="D15">
        <v>2023</v>
      </c>
      <c r="E15" t="s">
        <v>705</v>
      </c>
    </row>
    <row r="16" spans="2:5" ht="10.5" customHeight="1">
      <c r="B16" s="2" t="s">
        <v>730</v>
      </c>
      <c r="C16" s="2" t="s">
        <v>731</v>
      </c>
      <c r="D16">
        <v>2023</v>
      </c>
      <c r="E16" t="s">
        <v>705</v>
      </c>
    </row>
    <row r="17" spans="2:5" ht="10.5" customHeight="1">
      <c r="B17" s="2" t="s">
        <v>732</v>
      </c>
      <c r="C17" s="2" t="s">
        <v>733</v>
      </c>
      <c r="D17">
        <v>2023</v>
      </c>
      <c r="E17" t="s">
        <v>705</v>
      </c>
    </row>
    <row r="18" spans="2:5" ht="10.5" customHeight="1">
      <c r="B18" s="2" t="s">
        <v>734</v>
      </c>
      <c r="C18" s="2" t="s">
        <v>735</v>
      </c>
      <c r="D18">
        <v>2023</v>
      </c>
      <c r="E18" t="s">
        <v>705</v>
      </c>
    </row>
    <row r="19" spans="2:5" ht="10.5" customHeight="1">
      <c r="B19" s="2" t="s">
        <v>734</v>
      </c>
      <c r="C19" s="2" t="s">
        <v>736</v>
      </c>
      <c r="D19">
        <v>2023</v>
      </c>
      <c r="E19" t="s">
        <v>705</v>
      </c>
    </row>
    <row r="20" spans="2:5" ht="10.5" customHeight="1">
      <c r="B20" s="2" t="s">
        <v>734</v>
      </c>
      <c r="C20" s="2" t="s">
        <v>737</v>
      </c>
      <c r="D20">
        <v>2023</v>
      </c>
      <c r="E20" t="s">
        <v>705</v>
      </c>
    </row>
    <row r="21" spans="2:5" ht="10.5" customHeight="1">
      <c r="B21" s="2" t="s">
        <v>734</v>
      </c>
      <c r="C21" s="2" t="s">
        <v>738</v>
      </c>
      <c r="D21">
        <v>2023</v>
      </c>
      <c r="E21" t="s">
        <v>705</v>
      </c>
    </row>
    <row r="22" spans="2:5" ht="10.5" customHeight="1">
      <c r="B22" s="2" t="s">
        <v>734</v>
      </c>
      <c r="C22" s="2" t="s">
        <v>739</v>
      </c>
      <c r="D22">
        <v>2023</v>
      </c>
      <c r="E22" t="s">
        <v>705</v>
      </c>
    </row>
    <row r="23" spans="2:5" ht="10.5" customHeight="1">
      <c r="B23" s="2" t="s">
        <v>734</v>
      </c>
      <c r="C23" s="2" t="s">
        <v>740</v>
      </c>
      <c r="D23">
        <v>2023</v>
      </c>
      <c r="E23" t="s">
        <v>705</v>
      </c>
    </row>
    <row r="24" spans="2:5" ht="10.5" customHeight="1">
      <c r="B24" s="2" t="s">
        <v>734</v>
      </c>
      <c r="C24" s="2" t="s">
        <v>741</v>
      </c>
      <c r="D24">
        <v>2023</v>
      </c>
      <c r="E24" t="s">
        <v>705</v>
      </c>
    </row>
    <row r="25" spans="2:5" ht="10.5" customHeight="1">
      <c r="B25" s="2" t="s">
        <v>734</v>
      </c>
      <c r="C25" s="2" t="s">
        <v>742</v>
      </c>
      <c r="D25">
        <v>2023</v>
      </c>
      <c r="E25" t="s">
        <v>705</v>
      </c>
    </row>
    <row r="26" spans="2:5" ht="10.5" customHeight="1">
      <c r="B26" s="2" t="s">
        <v>734</v>
      </c>
      <c r="C26" s="2" t="s">
        <v>743</v>
      </c>
      <c r="D26">
        <v>2023</v>
      </c>
      <c r="E26" t="s">
        <v>705</v>
      </c>
    </row>
    <row r="27" spans="2:5" ht="10.5" customHeight="1">
      <c r="B27" s="2" t="s">
        <v>734</v>
      </c>
      <c r="C27" s="2" t="s">
        <v>744</v>
      </c>
      <c r="D27">
        <v>2023</v>
      </c>
      <c r="E27" t="s">
        <v>705</v>
      </c>
    </row>
    <row r="28" spans="2:5" ht="10.5" customHeight="1">
      <c r="B28" s="2" t="s">
        <v>734</v>
      </c>
      <c r="C28" s="2" t="s">
        <v>745</v>
      </c>
      <c r="D28">
        <v>2023</v>
      </c>
      <c r="E28" t="s">
        <v>705</v>
      </c>
    </row>
    <row r="29" spans="2:5" ht="10.5" customHeight="1">
      <c r="B29" s="2" t="s">
        <v>734</v>
      </c>
      <c r="C29" s="2" t="s">
        <v>746</v>
      </c>
      <c r="D29">
        <v>2023</v>
      </c>
      <c r="E29" t="s">
        <v>705</v>
      </c>
    </row>
    <row r="30" spans="2:5" ht="10.5" customHeight="1">
      <c r="B30" s="2" t="s">
        <v>734</v>
      </c>
      <c r="C30" s="2" t="s">
        <v>747</v>
      </c>
      <c r="D30">
        <v>2023</v>
      </c>
      <c r="E30" t="s">
        <v>705</v>
      </c>
    </row>
    <row r="31" spans="2:5" ht="10.5" customHeight="1">
      <c r="B31" s="2" t="s">
        <v>734</v>
      </c>
      <c r="C31" s="2" t="s">
        <v>48</v>
      </c>
      <c r="D31">
        <v>2023</v>
      </c>
      <c r="E31" t="s">
        <v>705</v>
      </c>
    </row>
    <row r="32" spans="2:5" ht="10.5" customHeight="1">
      <c r="B32" s="2" t="s">
        <v>734</v>
      </c>
      <c r="C32" s="2" t="s">
        <v>748</v>
      </c>
      <c r="D32">
        <v>2023</v>
      </c>
      <c r="E32" t="s">
        <v>705</v>
      </c>
    </row>
    <row r="33" spans="2:5" ht="10.5" customHeight="1">
      <c r="B33" s="2" t="s">
        <v>734</v>
      </c>
      <c r="C33" s="2" t="s">
        <v>749</v>
      </c>
      <c r="D33">
        <v>2023</v>
      </c>
      <c r="E33" t="s">
        <v>705</v>
      </c>
    </row>
    <row r="34" spans="2:5" ht="10.5" customHeight="1">
      <c r="B34" s="2" t="s">
        <v>734</v>
      </c>
      <c r="C34" s="2" t="s">
        <v>750</v>
      </c>
      <c r="D34">
        <v>2023</v>
      </c>
      <c r="E34" t="s">
        <v>705</v>
      </c>
    </row>
    <row r="35" spans="2:5" ht="10.5" customHeight="1">
      <c r="B35" s="2" t="s">
        <v>734</v>
      </c>
      <c r="C35" s="2" t="s">
        <v>751</v>
      </c>
      <c r="D35">
        <v>2023</v>
      </c>
      <c r="E35" t="s">
        <v>705</v>
      </c>
    </row>
    <row r="36" spans="2:5" ht="10.5" customHeight="1">
      <c r="B36" s="2" t="s">
        <v>734</v>
      </c>
      <c r="C36" s="2" t="s">
        <v>752</v>
      </c>
      <c r="D36">
        <v>2023</v>
      </c>
      <c r="E36" t="s">
        <v>705</v>
      </c>
    </row>
    <row r="37" spans="2:5" ht="10.5" customHeight="1">
      <c r="B37" s="2" t="s">
        <v>734</v>
      </c>
      <c r="C37" s="2" t="s">
        <v>753</v>
      </c>
      <c r="D37">
        <v>2023</v>
      </c>
      <c r="E37" t="s">
        <v>705</v>
      </c>
    </row>
    <row r="38" spans="2:5" ht="10.5" customHeight="1">
      <c r="B38" s="2" t="s">
        <v>734</v>
      </c>
      <c r="C38" s="2" t="s">
        <v>754</v>
      </c>
      <c r="D38">
        <v>2023</v>
      </c>
      <c r="E38" t="s">
        <v>705</v>
      </c>
    </row>
    <row r="39" spans="2:5" ht="10.5" customHeight="1">
      <c r="B39" s="2" t="s">
        <v>734</v>
      </c>
      <c r="C39" s="2" t="s">
        <v>755</v>
      </c>
      <c r="D39">
        <v>2023</v>
      </c>
      <c r="E39" t="s">
        <v>705</v>
      </c>
    </row>
    <row r="40" spans="2:5" ht="10.5" customHeight="1">
      <c r="B40" s="2" t="s">
        <v>734</v>
      </c>
      <c r="C40" s="2" t="s">
        <v>756</v>
      </c>
      <c r="D40">
        <v>2023</v>
      </c>
      <c r="E40" t="s">
        <v>705</v>
      </c>
    </row>
    <row r="41" spans="2:5" ht="10.5" customHeight="1">
      <c r="B41" s="157" t="s">
        <v>734</v>
      </c>
      <c r="C41" s="157" t="s">
        <v>757</v>
      </c>
      <c r="D41">
        <v>2023</v>
      </c>
      <c r="E41" t="s">
        <v>705</v>
      </c>
    </row>
    <row r="42" spans="2:5" ht="10.5" customHeight="1">
      <c r="B42" s="157" t="s">
        <v>734</v>
      </c>
      <c r="C42" s="157" t="s">
        <v>758</v>
      </c>
      <c r="D42">
        <v>2023</v>
      </c>
      <c r="E42" t="s">
        <v>705</v>
      </c>
    </row>
    <row r="43" spans="2:5" ht="10.5" customHeight="1">
      <c r="B43" s="157" t="s">
        <v>734</v>
      </c>
      <c r="C43" s="157" t="s">
        <v>759</v>
      </c>
      <c r="D43">
        <v>2023</v>
      </c>
      <c r="E43" t="s">
        <v>705</v>
      </c>
    </row>
    <row r="44" spans="2:5" ht="10.5" customHeight="1">
      <c r="B44" s="157" t="s">
        <v>734</v>
      </c>
      <c r="C44" s="157" t="s">
        <v>760</v>
      </c>
      <c r="D44">
        <v>2023</v>
      </c>
      <c r="E44" t="s">
        <v>705</v>
      </c>
    </row>
    <row r="45" spans="2:5" ht="10.5" customHeight="1">
      <c r="B45" s="157" t="s">
        <v>734</v>
      </c>
      <c r="C45" s="157" t="s">
        <v>761</v>
      </c>
      <c r="D45">
        <v>2023</v>
      </c>
      <c r="E45" t="s">
        <v>705</v>
      </c>
    </row>
    <row r="46" spans="2:5" ht="10.5" customHeight="1">
      <c r="B46" s="157" t="s">
        <v>734</v>
      </c>
      <c r="C46" s="157" t="s">
        <v>762</v>
      </c>
      <c r="D46">
        <v>2023</v>
      </c>
      <c r="E46" t="s">
        <v>705</v>
      </c>
    </row>
    <row r="47" spans="2:5" ht="10.5" customHeight="1">
      <c r="B47" s="157" t="s">
        <v>734</v>
      </c>
      <c r="C47" s="157" t="s">
        <v>763</v>
      </c>
      <c r="D47">
        <v>2023</v>
      </c>
      <c r="E47" t="s">
        <v>705</v>
      </c>
    </row>
    <row r="48" spans="2:5" ht="10.5" customHeight="1">
      <c r="B48" s="157" t="s">
        <v>734</v>
      </c>
      <c r="C48" s="157" t="s">
        <v>764</v>
      </c>
      <c r="D48">
        <v>2023</v>
      </c>
      <c r="E48" t="s">
        <v>705</v>
      </c>
    </row>
    <row r="49" spans="2:5" ht="10.5" customHeight="1">
      <c r="B49" s="157" t="s">
        <v>734</v>
      </c>
      <c r="C49" s="157" t="s">
        <v>765</v>
      </c>
      <c r="D49">
        <v>2023</v>
      </c>
      <c r="E49" t="s">
        <v>705</v>
      </c>
    </row>
    <row r="50" spans="2:5" ht="10.5" customHeight="1">
      <c r="B50" s="157" t="s">
        <v>734</v>
      </c>
      <c r="C50" s="157" t="s">
        <v>766</v>
      </c>
      <c r="D50">
        <v>2023</v>
      </c>
      <c r="E50" t="s">
        <v>705</v>
      </c>
    </row>
    <row r="51" spans="2:5" ht="10.5" customHeight="1">
      <c r="B51" s="157" t="s">
        <v>734</v>
      </c>
      <c r="C51" s="157" t="s">
        <v>767</v>
      </c>
      <c r="D51">
        <v>2023</v>
      </c>
      <c r="E51" t="s">
        <v>705</v>
      </c>
    </row>
    <row r="52" spans="2:5" ht="10.5" customHeight="1">
      <c r="B52" s="157" t="s">
        <v>734</v>
      </c>
      <c r="C52" s="157" t="s">
        <v>768</v>
      </c>
      <c r="D52">
        <v>2023</v>
      </c>
      <c r="E52" t="s">
        <v>705</v>
      </c>
    </row>
    <row r="53" spans="2:5" ht="10.5" customHeight="1">
      <c r="B53" s="157" t="s">
        <v>734</v>
      </c>
      <c r="C53" s="157" t="s">
        <v>769</v>
      </c>
      <c r="D53">
        <v>2023</v>
      </c>
      <c r="E53" t="s">
        <v>705</v>
      </c>
    </row>
    <row r="54" spans="2:5" ht="10.5" customHeight="1">
      <c r="B54" s="157" t="s">
        <v>734</v>
      </c>
      <c r="C54" s="157" t="s">
        <v>770</v>
      </c>
      <c r="D54">
        <v>2023</v>
      </c>
      <c r="E54" t="s">
        <v>705</v>
      </c>
    </row>
    <row r="55" spans="2:5" ht="10.5" customHeight="1">
      <c r="B55" s="157" t="s">
        <v>734</v>
      </c>
      <c r="C55" s="157" t="s">
        <v>771</v>
      </c>
      <c r="D55">
        <v>2023</v>
      </c>
      <c r="E55" t="s">
        <v>705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6F717-BCE1-00CB-5463-E45214FC1889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74"/>
  </cols>
  <sheetData>
    <row r="1" spans="1:2" ht="10.5" customHeight="1">
      <c r="A1" s="157" t="s">
        <v>772</v>
      </c>
      <c r="B1" s="1" t="s">
        <v>773</v>
      </c>
    </row>
    <row r="2" spans="1:2" ht="10.5" customHeight="1">
      <c r="A2" s="157" t="s">
        <v>774</v>
      </c>
      <c r="B2" t="s">
        <v>489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10B5C-6BD7-FD0F-6DCD-0AB398318915}">
  <sheetPr>
    <tabColor rgb="FFFFCC99"/>
  </sheetPr>
  <dimension ref="A1:EI72"/>
  <sheetViews>
    <sheetView showGridLines="0" zoomScale="80" workbookViewId="0"/>
  </sheetViews>
  <sheetFormatPr defaultRowHeight="10.5" customHeight="1"/>
  <cols>
    <col min="1" max="1" width="9.140625" style="174"/>
  </cols>
  <sheetData>
    <row r="1" spans="1:139" ht="11.25" customHeight="1">
      <c r="A1" s="9"/>
      <c r="DQ1" s="1" t="s">
        <v>775</v>
      </c>
      <c r="DR1" s="158" t="s">
        <v>776</v>
      </c>
      <c r="DS1" s="158" t="s">
        <v>63</v>
      </c>
      <c r="DT1" s="158" t="s">
        <v>777</v>
      </c>
      <c r="DU1" s="158" t="s">
        <v>66</v>
      </c>
      <c r="DV1" s="158" t="s">
        <v>69</v>
      </c>
      <c r="DW1" s="158" t="s">
        <v>31</v>
      </c>
      <c r="DX1" s="1" t="s">
        <v>32</v>
      </c>
      <c r="DY1" s="1" t="s">
        <v>35</v>
      </c>
      <c r="DZ1" s="1" t="s">
        <v>38</v>
      </c>
      <c r="EA1" s="1" t="s">
        <v>41</v>
      </c>
      <c r="EB1" s="158" t="s">
        <v>778</v>
      </c>
      <c r="EC1" s="158" t="s">
        <v>779</v>
      </c>
      <c r="ED1" s="158" t="s">
        <v>780</v>
      </c>
      <c r="EE1" s="158" t="s">
        <v>781</v>
      </c>
      <c r="EF1" s="1" t="s">
        <v>782</v>
      </c>
      <c r="EG1" s="158" t="s">
        <v>783</v>
      </c>
      <c r="EH1" s="158" t="s">
        <v>784</v>
      </c>
      <c r="EI1" s="158" t="s">
        <v>785</v>
      </c>
    </row>
    <row r="2" spans="1:139" ht="10.5" customHeight="1">
      <c r="DQ2" t="s">
        <v>786</v>
      </c>
      <c r="DR2" t="s">
        <v>787</v>
      </c>
      <c r="DS2" t="s">
        <v>788</v>
      </c>
      <c r="DT2" t="s">
        <v>789</v>
      </c>
      <c r="DU2" t="s">
        <v>790</v>
      </c>
      <c r="DV2" t="s">
        <v>791</v>
      </c>
      <c r="DW2" t="s">
        <v>31</v>
      </c>
      <c r="DX2" t="s">
        <v>792</v>
      </c>
      <c r="DY2" t="s">
        <v>793</v>
      </c>
      <c r="DZ2" t="s">
        <v>794</v>
      </c>
      <c r="EA2" t="s">
        <v>795</v>
      </c>
      <c r="EB2" t="s">
        <v>796</v>
      </c>
      <c r="EC2" t="s">
        <v>797</v>
      </c>
      <c r="ED2" t="s">
        <v>798</v>
      </c>
      <c r="EE2" t="s">
        <v>799</v>
      </c>
      <c r="EF2" t="s">
        <v>734</v>
      </c>
      <c r="EG2" t="s">
        <v>800</v>
      </c>
      <c r="EH2" t="s">
        <v>801</v>
      </c>
      <c r="EI2" t="s">
        <v>802</v>
      </c>
    </row>
    <row r="3" spans="1:139" ht="10.5" customHeight="1">
      <c r="DR3" t="s">
        <v>18</v>
      </c>
      <c r="DW3">
        <v>26524393</v>
      </c>
      <c r="DX3" t="s">
        <v>803</v>
      </c>
      <c r="DY3" t="s">
        <v>804</v>
      </c>
      <c r="DZ3" t="s">
        <v>805</v>
      </c>
      <c r="EA3" t="s">
        <v>806</v>
      </c>
      <c r="EF3" t="s">
        <v>742</v>
      </c>
      <c r="EG3" t="s">
        <v>807</v>
      </c>
      <c r="EI3" t="s">
        <v>808</v>
      </c>
    </row>
    <row r="4" spans="1:139" ht="10.5" customHeight="1">
      <c r="DR4" t="s">
        <v>18</v>
      </c>
      <c r="DW4">
        <v>31507543</v>
      </c>
      <c r="DX4" t="s">
        <v>809</v>
      </c>
      <c r="DY4" t="s">
        <v>810</v>
      </c>
      <c r="DZ4" t="s">
        <v>811</v>
      </c>
      <c r="EA4" t="s">
        <v>812</v>
      </c>
      <c r="EF4" t="s">
        <v>742</v>
      </c>
      <c r="EG4" t="s">
        <v>807</v>
      </c>
      <c r="EI4" t="s">
        <v>813</v>
      </c>
    </row>
    <row r="5" spans="1:139" ht="10.5" customHeight="1">
      <c r="DR5" t="s">
        <v>18</v>
      </c>
      <c r="DW5">
        <v>26429329</v>
      </c>
      <c r="DX5" t="s">
        <v>814</v>
      </c>
      <c r="DY5" t="s">
        <v>815</v>
      </c>
      <c r="DZ5" t="s">
        <v>816</v>
      </c>
      <c r="EA5" t="s">
        <v>817</v>
      </c>
      <c r="EF5" t="s">
        <v>48</v>
      </c>
      <c r="EG5" t="s">
        <v>818</v>
      </c>
      <c r="EI5" t="s">
        <v>808</v>
      </c>
    </row>
    <row r="6" spans="1:139" ht="10.5" customHeight="1">
      <c r="DR6" t="s">
        <v>18</v>
      </c>
      <c r="DW6">
        <v>26318876</v>
      </c>
      <c r="DX6" t="s">
        <v>819</v>
      </c>
      <c r="DY6" t="s">
        <v>820</v>
      </c>
      <c r="DZ6" t="s">
        <v>821</v>
      </c>
      <c r="EA6" t="s">
        <v>822</v>
      </c>
      <c r="EF6" t="s">
        <v>742</v>
      </c>
      <c r="EG6" t="s">
        <v>807</v>
      </c>
      <c r="EI6" t="s">
        <v>808</v>
      </c>
    </row>
    <row r="7" spans="1:139" ht="10.5" customHeight="1">
      <c r="DR7" t="s">
        <v>18</v>
      </c>
      <c r="DW7">
        <v>26499894</v>
      </c>
      <c r="DX7" t="s">
        <v>823</v>
      </c>
      <c r="DY7" t="s">
        <v>824</v>
      </c>
      <c r="DZ7" t="s">
        <v>825</v>
      </c>
      <c r="EA7" t="s">
        <v>826</v>
      </c>
      <c r="EF7" t="s">
        <v>48</v>
      </c>
      <c r="EG7" t="s">
        <v>818</v>
      </c>
      <c r="EI7" t="s">
        <v>808</v>
      </c>
    </row>
    <row r="8" spans="1:139" ht="10.5" customHeight="1">
      <c r="DR8" t="s">
        <v>18</v>
      </c>
      <c r="DW8">
        <v>26319041</v>
      </c>
      <c r="DX8" t="s">
        <v>827</v>
      </c>
      <c r="DY8" t="s">
        <v>828</v>
      </c>
      <c r="DZ8" t="s">
        <v>821</v>
      </c>
      <c r="EA8" t="s">
        <v>829</v>
      </c>
      <c r="EF8" t="s">
        <v>735</v>
      </c>
      <c r="EG8" t="s">
        <v>830</v>
      </c>
      <c r="EI8" t="s">
        <v>808</v>
      </c>
    </row>
    <row r="9" spans="1:139" ht="10.5" customHeight="1">
      <c r="DR9" t="s">
        <v>18</v>
      </c>
      <c r="DW9">
        <v>26322163</v>
      </c>
      <c r="DX9" t="s">
        <v>831</v>
      </c>
      <c r="DY9" t="s">
        <v>832</v>
      </c>
      <c r="DZ9" t="s">
        <v>833</v>
      </c>
      <c r="EA9" t="s">
        <v>834</v>
      </c>
      <c r="EF9" t="s">
        <v>48</v>
      </c>
      <c r="EG9" t="s">
        <v>818</v>
      </c>
      <c r="EI9" t="s">
        <v>808</v>
      </c>
    </row>
    <row r="10" spans="1:139" ht="10.5" customHeight="1">
      <c r="DR10" t="s">
        <v>18</v>
      </c>
      <c r="DW10">
        <v>26617350</v>
      </c>
      <c r="DX10" t="s">
        <v>835</v>
      </c>
      <c r="DY10" t="s">
        <v>836</v>
      </c>
      <c r="DZ10" t="s">
        <v>837</v>
      </c>
      <c r="EA10" t="s">
        <v>838</v>
      </c>
      <c r="EB10" s="159">
        <v>40260</v>
      </c>
      <c r="EF10" t="s">
        <v>742</v>
      </c>
      <c r="EG10" t="s">
        <v>807</v>
      </c>
      <c r="EI10" t="s">
        <v>808</v>
      </c>
    </row>
    <row r="11" spans="1:139" ht="10.5" customHeight="1">
      <c r="DR11" t="s">
        <v>18</v>
      </c>
      <c r="DW11">
        <v>26320181</v>
      </c>
      <c r="DX11" t="s">
        <v>186</v>
      </c>
      <c r="DY11" t="s">
        <v>188</v>
      </c>
      <c r="DZ11" t="s">
        <v>189</v>
      </c>
      <c r="EA11" t="s">
        <v>187</v>
      </c>
      <c r="EF11" t="s">
        <v>48</v>
      </c>
      <c r="EG11" t="s">
        <v>818</v>
      </c>
      <c r="EI11" t="s">
        <v>808</v>
      </c>
    </row>
    <row r="12" spans="1:139" ht="10.5" customHeight="1">
      <c r="DR12" t="s">
        <v>18</v>
      </c>
      <c r="DW12">
        <v>26853010</v>
      </c>
      <c r="DX12" t="s">
        <v>839</v>
      </c>
      <c r="DY12" t="s">
        <v>840</v>
      </c>
      <c r="DZ12" t="s">
        <v>841</v>
      </c>
      <c r="EA12" t="s">
        <v>842</v>
      </c>
      <c r="EB12" s="159">
        <v>40725</v>
      </c>
      <c r="EF12" t="s">
        <v>739</v>
      </c>
      <c r="EG12" t="s">
        <v>843</v>
      </c>
      <c r="EI12" t="s">
        <v>808</v>
      </c>
    </row>
    <row r="13" spans="1:139" ht="10.5" customHeight="1">
      <c r="DR13" t="s">
        <v>18</v>
      </c>
      <c r="DW13">
        <v>26519096</v>
      </c>
      <c r="DX13" t="s">
        <v>844</v>
      </c>
      <c r="DY13" t="s">
        <v>845</v>
      </c>
      <c r="DZ13" t="s">
        <v>846</v>
      </c>
      <c r="EA13" t="s">
        <v>847</v>
      </c>
      <c r="EB13" s="159">
        <v>39849</v>
      </c>
      <c r="EF13" t="s">
        <v>742</v>
      </c>
      <c r="EG13" t="s">
        <v>807</v>
      </c>
      <c r="EI13" t="s">
        <v>808</v>
      </c>
    </row>
    <row r="14" spans="1:139" ht="10.5" customHeight="1">
      <c r="DR14" t="s">
        <v>18</v>
      </c>
      <c r="DW14">
        <v>27556216</v>
      </c>
      <c r="DX14" t="s">
        <v>33</v>
      </c>
      <c r="DY14" t="s">
        <v>36</v>
      </c>
      <c r="DZ14" t="s">
        <v>39</v>
      </c>
      <c r="EA14" t="s">
        <v>42</v>
      </c>
      <c r="EF14" t="s">
        <v>48</v>
      </c>
      <c r="EG14" t="s">
        <v>818</v>
      </c>
      <c r="EI14" t="s">
        <v>808</v>
      </c>
    </row>
    <row r="15" spans="1:139" ht="10.5" customHeight="1">
      <c r="DR15" t="s">
        <v>18</v>
      </c>
      <c r="DW15">
        <v>31285944</v>
      </c>
      <c r="DX15" t="s">
        <v>848</v>
      </c>
      <c r="DY15" t="s">
        <v>849</v>
      </c>
      <c r="DZ15" t="s">
        <v>850</v>
      </c>
      <c r="EA15" t="s">
        <v>851</v>
      </c>
      <c r="EF15" t="s">
        <v>766</v>
      </c>
      <c r="EG15" t="s">
        <v>852</v>
      </c>
      <c r="EI15" t="s">
        <v>808</v>
      </c>
    </row>
    <row r="16" spans="1:139" ht="10.5" customHeight="1">
      <c r="DR16" t="s">
        <v>18</v>
      </c>
      <c r="DW16">
        <v>31567709</v>
      </c>
      <c r="DX16" t="s">
        <v>853</v>
      </c>
      <c r="DY16" t="s">
        <v>854</v>
      </c>
      <c r="DZ16" t="s">
        <v>855</v>
      </c>
      <c r="EA16" t="s">
        <v>856</v>
      </c>
      <c r="EF16" t="s">
        <v>48</v>
      </c>
      <c r="EG16" t="s">
        <v>818</v>
      </c>
      <c r="EI16" t="s">
        <v>808</v>
      </c>
    </row>
    <row r="17" spans="122:139" ht="10.5" customHeight="1">
      <c r="DR17" t="s">
        <v>18</v>
      </c>
      <c r="DW17">
        <v>26569253</v>
      </c>
      <c r="DX17" t="s">
        <v>857</v>
      </c>
      <c r="DY17" t="s">
        <v>858</v>
      </c>
      <c r="DZ17" t="s">
        <v>859</v>
      </c>
      <c r="EA17" t="s">
        <v>860</v>
      </c>
      <c r="EB17" s="159">
        <v>40465</v>
      </c>
      <c r="EC17" s="159">
        <v>44963</v>
      </c>
      <c r="EF17" t="s">
        <v>742</v>
      </c>
      <c r="EG17" t="s">
        <v>807</v>
      </c>
      <c r="EI17" t="s">
        <v>808</v>
      </c>
    </row>
    <row r="18" spans="122:139" ht="10.5" customHeight="1">
      <c r="DR18" t="s">
        <v>18</v>
      </c>
      <c r="DW18">
        <v>31194290</v>
      </c>
      <c r="DX18" t="s">
        <v>861</v>
      </c>
      <c r="DY18" t="s">
        <v>862</v>
      </c>
      <c r="DZ18" t="s">
        <v>863</v>
      </c>
      <c r="EA18" t="s">
        <v>864</v>
      </c>
      <c r="EF18" t="s">
        <v>739</v>
      </c>
      <c r="EG18" t="s">
        <v>843</v>
      </c>
      <c r="EI18" t="s">
        <v>808</v>
      </c>
    </row>
    <row r="19" spans="122:139" ht="10.5" customHeight="1">
      <c r="DR19" t="s">
        <v>18</v>
      </c>
      <c r="DW19">
        <v>26831572</v>
      </c>
      <c r="DX19" t="s">
        <v>865</v>
      </c>
      <c r="DY19" t="s">
        <v>866</v>
      </c>
      <c r="DZ19" t="s">
        <v>867</v>
      </c>
      <c r="EA19" t="s">
        <v>867</v>
      </c>
      <c r="EF19" t="s">
        <v>741</v>
      </c>
      <c r="EG19" t="s">
        <v>868</v>
      </c>
      <c r="EI19" t="s">
        <v>808</v>
      </c>
    </row>
    <row r="20" spans="122:139" ht="10.5" customHeight="1">
      <c r="DR20" t="s">
        <v>18</v>
      </c>
      <c r="DW20">
        <v>26358506</v>
      </c>
      <c r="DX20" t="s">
        <v>869</v>
      </c>
      <c r="DY20" t="s">
        <v>870</v>
      </c>
      <c r="DZ20" t="s">
        <v>871</v>
      </c>
      <c r="EA20" t="s">
        <v>872</v>
      </c>
      <c r="EC20" s="159">
        <v>44956</v>
      </c>
      <c r="EF20" t="s">
        <v>48</v>
      </c>
      <c r="EG20" t="s">
        <v>818</v>
      </c>
      <c r="EI20" t="s">
        <v>808</v>
      </c>
    </row>
    <row r="21" spans="122:139" ht="10.5" customHeight="1">
      <c r="DR21" t="s">
        <v>18</v>
      </c>
      <c r="DW21">
        <v>28943074</v>
      </c>
      <c r="DX21" t="s">
        <v>873</v>
      </c>
      <c r="DY21" t="s">
        <v>845</v>
      </c>
      <c r="DZ21" t="s">
        <v>874</v>
      </c>
      <c r="EA21" t="s">
        <v>847</v>
      </c>
      <c r="EF21" t="s">
        <v>746</v>
      </c>
      <c r="EG21" t="s">
        <v>875</v>
      </c>
      <c r="EI21" t="s">
        <v>808</v>
      </c>
    </row>
    <row r="22" spans="122:139" ht="10.5" customHeight="1">
      <c r="DR22" t="s">
        <v>18</v>
      </c>
      <c r="DW22">
        <v>26767932</v>
      </c>
      <c r="DX22" t="s">
        <v>876</v>
      </c>
      <c r="DY22" t="s">
        <v>877</v>
      </c>
      <c r="DZ22" t="s">
        <v>878</v>
      </c>
      <c r="EA22" t="s">
        <v>879</v>
      </c>
      <c r="EF22" t="s">
        <v>48</v>
      </c>
      <c r="EG22" t="s">
        <v>818</v>
      </c>
      <c r="EI22" t="s">
        <v>808</v>
      </c>
    </row>
    <row r="23" spans="122:139" ht="10.5" customHeight="1">
      <c r="DR23" t="s">
        <v>18</v>
      </c>
      <c r="DW23">
        <v>28500044</v>
      </c>
      <c r="DX23" t="s">
        <v>880</v>
      </c>
      <c r="DY23" t="s">
        <v>881</v>
      </c>
      <c r="DZ23" t="s">
        <v>882</v>
      </c>
      <c r="EA23" t="s">
        <v>883</v>
      </c>
      <c r="EB23" s="159">
        <v>41640</v>
      </c>
      <c r="EF23" t="s">
        <v>739</v>
      </c>
      <c r="EG23" t="s">
        <v>843</v>
      </c>
      <c r="EI23" t="s">
        <v>808</v>
      </c>
    </row>
    <row r="24" spans="122:139" ht="10.5" customHeight="1">
      <c r="DR24" t="s">
        <v>18</v>
      </c>
      <c r="DW24">
        <v>30848980</v>
      </c>
      <c r="DX24" t="s">
        <v>884</v>
      </c>
      <c r="DY24" t="s">
        <v>885</v>
      </c>
      <c r="DZ24" t="s">
        <v>886</v>
      </c>
      <c r="EA24" t="s">
        <v>887</v>
      </c>
      <c r="EB24" s="159">
        <v>33751</v>
      </c>
      <c r="EF24" t="s">
        <v>48</v>
      </c>
      <c r="EG24" t="s">
        <v>818</v>
      </c>
      <c r="EI24" t="s">
        <v>808</v>
      </c>
    </row>
    <row r="25" spans="122:139" ht="10.5" customHeight="1">
      <c r="DR25" t="s">
        <v>18</v>
      </c>
      <c r="DW25">
        <v>26374022</v>
      </c>
      <c r="DX25" t="s">
        <v>888</v>
      </c>
      <c r="DY25" t="s">
        <v>889</v>
      </c>
      <c r="DZ25" t="s">
        <v>890</v>
      </c>
      <c r="EA25" t="s">
        <v>891</v>
      </c>
      <c r="EB25" s="159">
        <v>38958</v>
      </c>
      <c r="EF25" t="s">
        <v>739</v>
      </c>
      <c r="EG25" t="s">
        <v>843</v>
      </c>
      <c r="EI25" t="s">
        <v>808</v>
      </c>
    </row>
    <row r="26" spans="122:139" ht="10.5" customHeight="1">
      <c r="DR26" t="s">
        <v>18</v>
      </c>
      <c r="DW26">
        <v>31527988</v>
      </c>
      <c r="DX26" t="s">
        <v>892</v>
      </c>
      <c r="DY26" t="s">
        <v>893</v>
      </c>
      <c r="DZ26" t="s">
        <v>894</v>
      </c>
      <c r="EA26" t="s">
        <v>895</v>
      </c>
      <c r="EB26" s="159">
        <v>44438</v>
      </c>
      <c r="EF26" t="s">
        <v>739</v>
      </c>
      <c r="EG26" t="s">
        <v>843</v>
      </c>
      <c r="EI26" t="s">
        <v>808</v>
      </c>
    </row>
    <row r="27" spans="122:139" ht="10.5" customHeight="1">
      <c r="DR27" t="s">
        <v>18</v>
      </c>
      <c r="DW27">
        <v>26444651</v>
      </c>
      <c r="DX27" t="s">
        <v>896</v>
      </c>
      <c r="DY27" t="s">
        <v>897</v>
      </c>
      <c r="DZ27" t="s">
        <v>39</v>
      </c>
      <c r="EA27" t="s">
        <v>898</v>
      </c>
      <c r="EF27" t="s">
        <v>48</v>
      </c>
      <c r="EG27" t="s">
        <v>818</v>
      </c>
      <c r="EI27" t="s">
        <v>808</v>
      </c>
    </row>
    <row r="28" spans="122:139" ht="10.5" customHeight="1">
      <c r="DR28" t="s">
        <v>18</v>
      </c>
      <c r="DW28">
        <v>26848591</v>
      </c>
      <c r="DX28" t="s">
        <v>899</v>
      </c>
      <c r="DY28" t="s">
        <v>836</v>
      </c>
      <c r="DZ28" t="s">
        <v>900</v>
      </c>
      <c r="EA28" t="s">
        <v>838</v>
      </c>
      <c r="EF28" t="s">
        <v>742</v>
      </c>
      <c r="EG28" t="s">
        <v>807</v>
      </c>
      <c r="EI28" t="s">
        <v>808</v>
      </c>
    </row>
    <row r="29" spans="122:139" ht="10.5" customHeight="1">
      <c r="DR29" t="s">
        <v>18</v>
      </c>
      <c r="DW29">
        <v>27054193</v>
      </c>
      <c r="DX29" t="s">
        <v>901</v>
      </c>
      <c r="DY29" t="s">
        <v>902</v>
      </c>
      <c r="DZ29" t="s">
        <v>850</v>
      </c>
      <c r="EA29" t="s">
        <v>903</v>
      </c>
      <c r="EF29" t="s">
        <v>739</v>
      </c>
      <c r="EG29" t="s">
        <v>843</v>
      </c>
      <c r="EI29" t="s">
        <v>808</v>
      </c>
    </row>
    <row r="30" spans="122:139" ht="10.5" customHeight="1">
      <c r="DR30" t="s">
        <v>18</v>
      </c>
      <c r="DW30">
        <v>31230144</v>
      </c>
      <c r="DX30" t="s">
        <v>904</v>
      </c>
      <c r="DY30" t="s">
        <v>905</v>
      </c>
      <c r="DZ30" t="s">
        <v>906</v>
      </c>
      <c r="EA30" t="s">
        <v>907</v>
      </c>
      <c r="EF30" t="s">
        <v>48</v>
      </c>
      <c r="EG30" t="s">
        <v>818</v>
      </c>
      <c r="EI30" t="s">
        <v>808</v>
      </c>
    </row>
    <row r="31" spans="122:139" ht="10.5" customHeight="1">
      <c r="DR31" t="s">
        <v>18</v>
      </c>
      <c r="DW31">
        <v>26801575</v>
      </c>
      <c r="DX31" t="s">
        <v>908</v>
      </c>
      <c r="DY31" t="s">
        <v>909</v>
      </c>
      <c r="DZ31" t="s">
        <v>910</v>
      </c>
      <c r="EA31" t="s">
        <v>911</v>
      </c>
      <c r="EB31" s="159">
        <v>39335</v>
      </c>
      <c r="EF31" t="s">
        <v>742</v>
      </c>
      <c r="EG31" t="s">
        <v>807</v>
      </c>
      <c r="EI31" t="s">
        <v>808</v>
      </c>
    </row>
    <row r="32" spans="122:139" ht="10.5" customHeight="1">
      <c r="DR32" t="s">
        <v>18</v>
      </c>
      <c r="DW32">
        <v>26527116</v>
      </c>
      <c r="DX32" t="s">
        <v>912</v>
      </c>
      <c r="DY32" t="s">
        <v>913</v>
      </c>
      <c r="DZ32" t="s">
        <v>805</v>
      </c>
      <c r="EA32" t="s">
        <v>914</v>
      </c>
      <c r="EF32" t="s">
        <v>742</v>
      </c>
      <c r="EG32" t="s">
        <v>807</v>
      </c>
      <c r="EI32" t="s">
        <v>808</v>
      </c>
    </row>
    <row r="33" spans="122:139" ht="10.5" customHeight="1">
      <c r="DR33" t="s">
        <v>18</v>
      </c>
      <c r="DW33">
        <v>30898982</v>
      </c>
      <c r="DX33" t="s">
        <v>915</v>
      </c>
      <c r="DY33" t="s">
        <v>916</v>
      </c>
      <c r="DZ33" t="s">
        <v>917</v>
      </c>
      <c r="EA33" t="s">
        <v>918</v>
      </c>
      <c r="EF33" t="s">
        <v>742</v>
      </c>
      <c r="EG33" t="s">
        <v>807</v>
      </c>
      <c r="EI33" t="s">
        <v>808</v>
      </c>
    </row>
    <row r="34" spans="122:139" ht="10.5" customHeight="1">
      <c r="DR34" t="s">
        <v>18</v>
      </c>
      <c r="DW34">
        <v>26794654</v>
      </c>
      <c r="DX34" t="s">
        <v>919</v>
      </c>
      <c r="DY34" t="s">
        <v>920</v>
      </c>
      <c r="DZ34" t="s">
        <v>921</v>
      </c>
      <c r="EA34" t="s">
        <v>922</v>
      </c>
      <c r="EF34" t="s">
        <v>742</v>
      </c>
      <c r="EG34" t="s">
        <v>807</v>
      </c>
      <c r="EI34" t="s">
        <v>808</v>
      </c>
    </row>
    <row r="35" spans="122:139" ht="10.5" customHeight="1">
      <c r="DR35" t="s">
        <v>18</v>
      </c>
      <c r="DW35">
        <v>31341513</v>
      </c>
      <c r="DX35" t="s">
        <v>923</v>
      </c>
      <c r="DY35" t="s">
        <v>924</v>
      </c>
      <c r="DZ35" t="s">
        <v>863</v>
      </c>
      <c r="EA35" t="s">
        <v>925</v>
      </c>
      <c r="EB35" s="159">
        <v>43709</v>
      </c>
      <c r="EC35" s="159">
        <v>45086</v>
      </c>
      <c r="EF35" t="s">
        <v>48</v>
      </c>
      <c r="EG35" t="s">
        <v>818</v>
      </c>
      <c r="EI35" t="s">
        <v>808</v>
      </c>
    </row>
    <row r="36" spans="122:139" ht="10.5" customHeight="1">
      <c r="DR36" t="s">
        <v>18</v>
      </c>
      <c r="DW36">
        <v>26559006</v>
      </c>
      <c r="DX36" t="s">
        <v>926</v>
      </c>
      <c r="DY36" t="s">
        <v>927</v>
      </c>
      <c r="DZ36" t="s">
        <v>928</v>
      </c>
      <c r="EA36" t="s">
        <v>929</v>
      </c>
      <c r="EF36" t="s">
        <v>742</v>
      </c>
      <c r="EG36" t="s">
        <v>807</v>
      </c>
      <c r="EI36" t="s">
        <v>808</v>
      </c>
    </row>
    <row r="37" spans="122:139" ht="10.5" customHeight="1">
      <c r="DR37" t="s">
        <v>18</v>
      </c>
      <c r="DW37">
        <v>31152363</v>
      </c>
      <c r="DX37" t="s">
        <v>930</v>
      </c>
      <c r="DY37" t="s">
        <v>931</v>
      </c>
      <c r="DZ37" t="s">
        <v>932</v>
      </c>
      <c r="EA37" t="s">
        <v>933</v>
      </c>
      <c r="EB37" s="159">
        <v>43279</v>
      </c>
      <c r="EF37" t="s">
        <v>48</v>
      </c>
      <c r="EG37" t="s">
        <v>818</v>
      </c>
      <c r="EI37" t="s">
        <v>808</v>
      </c>
    </row>
    <row r="38" spans="122:139" ht="10.5" customHeight="1">
      <c r="DR38" t="s">
        <v>18</v>
      </c>
      <c r="DW38">
        <v>31077220</v>
      </c>
      <c r="DX38" t="s">
        <v>934</v>
      </c>
      <c r="DY38" t="s">
        <v>935</v>
      </c>
      <c r="DZ38" t="s">
        <v>936</v>
      </c>
      <c r="EA38" t="s">
        <v>937</v>
      </c>
      <c r="EF38" t="s">
        <v>742</v>
      </c>
      <c r="EG38" t="s">
        <v>807</v>
      </c>
      <c r="EI38" t="s">
        <v>808</v>
      </c>
    </row>
    <row r="39" spans="122:139" ht="10.5" customHeight="1">
      <c r="DR39" t="s">
        <v>18</v>
      </c>
      <c r="DW39">
        <v>30811517</v>
      </c>
      <c r="DX39" t="s">
        <v>938</v>
      </c>
      <c r="DY39" t="s">
        <v>939</v>
      </c>
      <c r="DZ39" t="s">
        <v>940</v>
      </c>
      <c r="EA39" t="s">
        <v>941</v>
      </c>
      <c r="EF39" t="s">
        <v>742</v>
      </c>
      <c r="EG39" t="s">
        <v>807</v>
      </c>
      <c r="EI39" t="s">
        <v>808</v>
      </c>
    </row>
    <row r="40" spans="122:139" ht="10.5" customHeight="1">
      <c r="DR40" t="s">
        <v>18</v>
      </c>
      <c r="DW40">
        <v>30942690</v>
      </c>
      <c r="DX40" t="s">
        <v>942</v>
      </c>
      <c r="DY40" t="s">
        <v>943</v>
      </c>
      <c r="DZ40" t="s">
        <v>863</v>
      </c>
      <c r="EA40" t="s">
        <v>944</v>
      </c>
      <c r="EF40" t="s">
        <v>48</v>
      </c>
      <c r="EG40" t="s">
        <v>818</v>
      </c>
      <c r="EI40" t="s">
        <v>808</v>
      </c>
    </row>
    <row r="41" spans="122:139" ht="10.5" customHeight="1">
      <c r="DR41" t="s">
        <v>18</v>
      </c>
      <c r="DW41">
        <v>30879331</v>
      </c>
      <c r="DX41" t="s">
        <v>945</v>
      </c>
      <c r="DY41" t="s">
        <v>946</v>
      </c>
      <c r="DZ41" t="s">
        <v>863</v>
      </c>
      <c r="EA41" t="s">
        <v>947</v>
      </c>
      <c r="EB41" s="159">
        <v>42495</v>
      </c>
      <c r="EF41" t="s">
        <v>48</v>
      </c>
      <c r="EG41" t="s">
        <v>818</v>
      </c>
      <c r="EI41" t="s">
        <v>808</v>
      </c>
    </row>
    <row r="42" spans="122:139" ht="10.5" customHeight="1">
      <c r="DR42" t="s">
        <v>18</v>
      </c>
      <c r="DW42">
        <v>31288040</v>
      </c>
      <c r="DX42" t="s">
        <v>948</v>
      </c>
      <c r="DY42" t="s">
        <v>949</v>
      </c>
      <c r="DZ42" t="s">
        <v>871</v>
      </c>
      <c r="EA42" t="s">
        <v>950</v>
      </c>
      <c r="EF42" t="s">
        <v>48</v>
      </c>
      <c r="EG42" t="s">
        <v>818</v>
      </c>
      <c r="EI42" t="s">
        <v>808</v>
      </c>
    </row>
    <row r="43" spans="122:139" ht="10.5" customHeight="1">
      <c r="DR43" t="s">
        <v>18</v>
      </c>
      <c r="DW43">
        <v>31436655</v>
      </c>
      <c r="DX43" t="s">
        <v>951</v>
      </c>
      <c r="DY43" t="s">
        <v>952</v>
      </c>
      <c r="DZ43" t="s">
        <v>863</v>
      </c>
      <c r="EA43" t="s">
        <v>953</v>
      </c>
      <c r="EB43" s="159">
        <v>43515</v>
      </c>
      <c r="EF43" t="s">
        <v>48</v>
      </c>
      <c r="EG43" t="s">
        <v>818</v>
      </c>
      <c r="EI43" t="s">
        <v>808</v>
      </c>
    </row>
    <row r="44" spans="122:139" ht="10.5" customHeight="1">
      <c r="DR44" t="s">
        <v>18</v>
      </c>
      <c r="DW44">
        <v>26499900</v>
      </c>
      <c r="DX44" t="s">
        <v>954</v>
      </c>
      <c r="DY44" t="s">
        <v>955</v>
      </c>
      <c r="DZ44" t="s">
        <v>956</v>
      </c>
      <c r="EA44" t="s">
        <v>957</v>
      </c>
      <c r="EF44" t="s">
        <v>48</v>
      </c>
      <c r="EG44" t="s">
        <v>818</v>
      </c>
      <c r="EI44" t="s">
        <v>808</v>
      </c>
    </row>
    <row r="45" spans="122:139" ht="10.5" customHeight="1">
      <c r="DR45" t="s">
        <v>18</v>
      </c>
      <c r="DW45">
        <v>26416221</v>
      </c>
      <c r="DX45" t="s">
        <v>958</v>
      </c>
      <c r="DY45" t="s">
        <v>959</v>
      </c>
      <c r="DZ45" t="s">
        <v>821</v>
      </c>
      <c r="EA45" t="s">
        <v>960</v>
      </c>
      <c r="EB45" s="159">
        <v>41031</v>
      </c>
      <c r="EF45" t="s">
        <v>742</v>
      </c>
      <c r="EG45" t="s">
        <v>807</v>
      </c>
      <c r="EI45" t="s">
        <v>808</v>
      </c>
    </row>
    <row r="46" spans="122:139" ht="10.5" customHeight="1">
      <c r="DR46" t="s">
        <v>18</v>
      </c>
      <c r="DW46">
        <v>31511554</v>
      </c>
      <c r="DX46" t="s">
        <v>961</v>
      </c>
      <c r="DY46" t="s">
        <v>962</v>
      </c>
      <c r="DZ46" t="s">
        <v>963</v>
      </c>
      <c r="EA46" t="s">
        <v>964</v>
      </c>
      <c r="EB46" s="159">
        <v>43944</v>
      </c>
      <c r="EF46" t="s">
        <v>742</v>
      </c>
      <c r="EG46" t="s">
        <v>807</v>
      </c>
      <c r="EI46" t="s">
        <v>808</v>
      </c>
    </row>
    <row r="47" spans="122:139" ht="10.5" customHeight="1">
      <c r="DR47" t="s">
        <v>18</v>
      </c>
      <c r="DW47">
        <v>26406211</v>
      </c>
      <c r="DX47" t="s">
        <v>965</v>
      </c>
      <c r="DY47" t="s">
        <v>966</v>
      </c>
      <c r="DZ47" t="s">
        <v>967</v>
      </c>
      <c r="EA47" t="s">
        <v>968</v>
      </c>
      <c r="EF47" t="s">
        <v>742</v>
      </c>
      <c r="EG47" t="s">
        <v>807</v>
      </c>
      <c r="EI47" t="s">
        <v>808</v>
      </c>
    </row>
    <row r="48" spans="122:139" ht="10.5" customHeight="1">
      <c r="DR48" t="s">
        <v>18</v>
      </c>
      <c r="DW48">
        <v>26502786</v>
      </c>
      <c r="DX48" t="s">
        <v>969</v>
      </c>
      <c r="DY48" t="s">
        <v>970</v>
      </c>
      <c r="DZ48" t="s">
        <v>967</v>
      </c>
      <c r="EA48" t="s">
        <v>971</v>
      </c>
      <c r="EF48" t="s">
        <v>742</v>
      </c>
      <c r="EG48" t="s">
        <v>807</v>
      </c>
      <c r="EI48" t="s">
        <v>808</v>
      </c>
    </row>
    <row r="49" spans="122:139" ht="10.5" customHeight="1">
      <c r="DR49" t="s">
        <v>18</v>
      </c>
      <c r="DW49">
        <v>30798214</v>
      </c>
      <c r="DX49" t="s">
        <v>972</v>
      </c>
      <c r="DY49" t="s">
        <v>973</v>
      </c>
      <c r="DZ49" t="s">
        <v>932</v>
      </c>
      <c r="EA49" t="s">
        <v>974</v>
      </c>
      <c r="EB49" s="159">
        <v>40945</v>
      </c>
      <c r="EF49" t="s">
        <v>48</v>
      </c>
      <c r="EG49" t="s">
        <v>818</v>
      </c>
      <c r="EI49" t="s">
        <v>808</v>
      </c>
    </row>
    <row r="50" spans="122:139" ht="10.5" customHeight="1">
      <c r="DR50" t="s">
        <v>18</v>
      </c>
      <c r="DW50">
        <v>31061410</v>
      </c>
      <c r="DX50" t="s">
        <v>975</v>
      </c>
      <c r="DY50" t="s">
        <v>976</v>
      </c>
      <c r="DZ50" t="s">
        <v>863</v>
      </c>
      <c r="EA50" t="s">
        <v>977</v>
      </c>
      <c r="EF50" t="s">
        <v>48</v>
      </c>
      <c r="EG50" t="s">
        <v>818</v>
      </c>
      <c r="EI50" t="s">
        <v>808</v>
      </c>
    </row>
    <row r="51" spans="122:139" ht="10.5" customHeight="1">
      <c r="DR51" t="s">
        <v>18</v>
      </c>
      <c r="DW51">
        <v>27556143</v>
      </c>
      <c r="DX51" t="s">
        <v>978</v>
      </c>
      <c r="DY51" t="s">
        <v>979</v>
      </c>
      <c r="DZ51" t="s">
        <v>886</v>
      </c>
      <c r="EA51" t="s">
        <v>980</v>
      </c>
      <c r="EF51" t="s">
        <v>48</v>
      </c>
      <c r="EG51" t="s">
        <v>818</v>
      </c>
      <c r="EI51" t="s">
        <v>808</v>
      </c>
    </row>
    <row r="52" spans="122:139" ht="10.5" customHeight="1">
      <c r="DR52" t="s">
        <v>18</v>
      </c>
      <c r="DW52">
        <v>31068100</v>
      </c>
      <c r="DX52" t="s">
        <v>981</v>
      </c>
      <c r="DY52" t="s">
        <v>982</v>
      </c>
      <c r="DZ52" t="s">
        <v>871</v>
      </c>
      <c r="EA52" t="s">
        <v>983</v>
      </c>
      <c r="EF52" t="s">
        <v>48</v>
      </c>
      <c r="EG52" t="s">
        <v>818</v>
      </c>
      <c r="EI52" t="s">
        <v>808</v>
      </c>
    </row>
    <row r="53" spans="122:139" ht="10.5" customHeight="1">
      <c r="DR53" t="s">
        <v>18</v>
      </c>
      <c r="DW53">
        <v>26497668</v>
      </c>
      <c r="DX53" t="s">
        <v>984</v>
      </c>
      <c r="DY53" t="s">
        <v>985</v>
      </c>
      <c r="DZ53" t="s">
        <v>986</v>
      </c>
      <c r="EA53" t="s">
        <v>987</v>
      </c>
      <c r="EB53" s="159">
        <v>39995</v>
      </c>
      <c r="EF53" t="s">
        <v>742</v>
      </c>
      <c r="EG53" t="s">
        <v>807</v>
      </c>
      <c r="EI53" t="s">
        <v>808</v>
      </c>
    </row>
    <row r="54" spans="122:139" ht="10.5" customHeight="1">
      <c r="DR54" t="s">
        <v>18</v>
      </c>
      <c r="DW54">
        <v>27805201</v>
      </c>
      <c r="DX54" t="s">
        <v>988</v>
      </c>
      <c r="DY54" t="s">
        <v>989</v>
      </c>
      <c r="DZ54" t="s">
        <v>990</v>
      </c>
      <c r="EA54" t="s">
        <v>991</v>
      </c>
      <c r="EB54" s="159">
        <v>41129</v>
      </c>
      <c r="EF54" t="s">
        <v>742</v>
      </c>
      <c r="EG54" t="s">
        <v>807</v>
      </c>
      <c r="EI54" t="s">
        <v>808</v>
      </c>
    </row>
    <row r="55" spans="122:139" ht="10.5" customHeight="1">
      <c r="DR55" t="s">
        <v>18</v>
      </c>
      <c r="DW55">
        <v>31632942</v>
      </c>
      <c r="DX55" t="s">
        <v>992</v>
      </c>
      <c r="DY55" t="s">
        <v>993</v>
      </c>
      <c r="DZ55" t="s">
        <v>863</v>
      </c>
      <c r="EA55" t="s">
        <v>994</v>
      </c>
      <c r="EB55" s="159">
        <v>44838</v>
      </c>
      <c r="EF55" t="s">
        <v>48</v>
      </c>
      <c r="EG55" t="s">
        <v>818</v>
      </c>
      <c r="EI55" t="s">
        <v>808</v>
      </c>
    </row>
    <row r="56" spans="122:139" ht="10.5" customHeight="1">
      <c r="DR56" t="s">
        <v>18</v>
      </c>
      <c r="DW56">
        <v>31196522</v>
      </c>
      <c r="DX56" t="s">
        <v>995</v>
      </c>
      <c r="DY56" t="s">
        <v>996</v>
      </c>
      <c r="DZ56" t="s">
        <v>932</v>
      </c>
      <c r="EA56" t="s">
        <v>997</v>
      </c>
      <c r="EF56" t="s">
        <v>48</v>
      </c>
      <c r="EG56" t="s">
        <v>818</v>
      </c>
      <c r="EI56" t="s">
        <v>808</v>
      </c>
    </row>
    <row r="57" spans="122:139" ht="10.5" customHeight="1">
      <c r="DR57" t="s">
        <v>18</v>
      </c>
      <c r="DW57">
        <v>31414561</v>
      </c>
      <c r="DX57" t="s">
        <v>998</v>
      </c>
      <c r="DY57" t="s">
        <v>999</v>
      </c>
      <c r="DZ57" t="s">
        <v>841</v>
      </c>
      <c r="EA57" t="s">
        <v>1000</v>
      </c>
      <c r="EB57" s="159">
        <v>43739</v>
      </c>
      <c r="EF57" t="s">
        <v>742</v>
      </c>
      <c r="EG57" t="s">
        <v>807</v>
      </c>
      <c r="EI57" t="s">
        <v>808</v>
      </c>
    </row>
    <row r="58" spans="122:139" ht="10.5" customHeight="1">
      <c r="DR58" t="s">
        <v>18</v>
      </c>
      <c r="DW58">
        <v>31473617</v>
      </c>
      <c r="DX58" t="s">
        <v>1001</v>
      </c>
      <c r="DY58" t="s">
        <v>1002</v>
      </c>
      <c r="DZ58" t="s">
        <v>841</v>
      </c>
      <c r="EA58" t="s">
        <v>1003</v>
      </c>
      <c r="EF58" t="s">
        <v>742</v>
      </c>
      <c r="EG58" t="s">
        <v>807</v>
      </c>
      <c r="EI58" t="s">
        <v>808</v>
      </c>
    </row>
    <row r="59" spans="122:139" ht="10.5" customHeight="1">
      <c r="DR59" t="s">
        <v>18</v>
      </c>
      <c r="DW59">
        <v>31223168</v>
      </c>
      <c r="DX59" t="s">
        <v>1004</v>
      </c>
      <c r="DY59" t="s">
        <v>1005</v>
      </c>
      <c r="DZ59" t="s">
        <v>841</v>
      </c>
      <c r="EA59" t="s">
        <v>1006</v>
      </c>
      <c r="EB59" s="159">
        <v>43032</v>
      </c>
      <c r="EF59" t="s">
        <v>48</v>
      </c>
      <c r="EG59" t="s">
        <v>818</v>
      </c>
      <c r="EI59" t="s">
        <v>808</v>
      </c>
    </row>
    <row r="60" spans="122:139" ht="10.5" customHeight="1">
      <c r="DR60" t="s">
        <v>18</v>
      </c>
      <c r="DW60">
        <v>26499904</v>
      </c>
      <c r="DX60" t="s">
        <v>1007</v>
      </c>
      <c r="DY60" t="s">
        <v>1008</v>
      </c>
      <c r="DZ60" t="s">
        <v>855</v>
      </c>
      <c r="EA60" t="s">
        <v>1009</v>
      </c>
      <c r="EF60" t="s">
        <v>48</v>
      </c>
      <c r="EG60" t="s">
        <v>818</v>
      </c>
      <c r="EI60" t="s">
        <v>808</v>
      </c>
    </row>
    <row r="61" spans="122:139" ht="10.5" customHeight="1">
      <c r="DR61" t="s">
        <v>18</v>
      </c>
      <c r="DW61">
        <v>27957520</v>
      </c>
      <c r="DX61" t="s">
        <v>1010</v>
      </c>
      <c r="DY61" t="s">
        <v>1011</v>
      </c>
      <c r="DZ61" t="s">
        <v>863</v>
      </c>
      <c r="EA61" t="s">
        <v>1012</v>
      </c>
      <c r="EF61" t="s">
        <v>48</v>
      </c>
      <c r="EG61" t="s">
        <v>818</v>
      </c>
      <c r="EI61" t="s">
        <v>808</v>
      </c>
    </row>
    <row r="62" spans="122:139" ht="10.5" customHeight="1">
      <c r="DR62" t="s">
        <v>18</v>
      </c>
      <c r="DW62">
        <v>27666778</v>
      </c>
      <c r="DX62" t="s">
        <v>1013</v>
      </c>
      <c r="DY62" t="s">
        <v>1014</v>
      </c>
      <c r="DZ62" t="s">
        <v>990</v>
      </c>
      <c r="EA62" t="s">
        <v>1015</v>
      </c>
      <c r="EB62" s="159">
        <v>40469</v>
      </c>
      <c r="EF62" t="s">
        <v>742</v>
      </c>
      <c r="EG62" t="s">
        <v>807</v>
      </c>
      <c r="EI62" t="s">
        <v>808</v>
      </c>
    </row>
    <row r="63" spans="122:139" ht="10.5" customHeight="1">
      <c r="DR63" t="s">
        <v>18</v>
      </c>
      <c r="DW63">
        <v>30433612</v>
      </c>
      <c r="DX63" t="s">
        <v>1016</v>
      </c>
      <c r="DY63" t="s">
        <v>1017</v>
      </c>
      <c r="DZ63" t="s">
        <v>1018</v>
      </c>
      <c r="EA63" t="s">
        <v>1019</v>
      </c>
      <c r="EF63" t="s">
        <v>742</v>
      </c>
      <c r="EG63" t="s">
        <v>807</v>
      </c>
      <c r="EI63" t="s">
        <v>808</v>
      </c>
    </row>
    <row r="64" spans="122:139" ht="10.5" customHeight="1">
      <c r="DR64" t="s">
        <v>18</v>
      </c>
      <c r="DW64">
        <v>30838588</v>
      </c>
      <c r="DX64" t="s">
        <v>1020</v>
      </c>
      <c r="DY64" t="s">
        <v>1021</v>
      </c>
      <c r="DZ64" t="s">
        <v>1022</v>
      </c>
      <c r="EA64" t="s">
        <v>1023</v>
      </c>
      <c r="EF64" t="s">
        <v>48</v>
      </c>
      <c r="EG64" t="s">
        <v>818</v>
      </c>
      <c r="EI64" t="s">
        <v>808</v>
      </c>
    </row>
    <row r="65" spans="122:139" ht="10.5" customHeight="1">
      <c r="DR65" t="s">
        <v>18</v>
      </c>
      <c r="DW65">
        <v>31301206</v>
      </c>
      <c r="DX65" t="s">
        <v>1024</v>
      </c>
      <c r="DY65" t="s">
        <v>1025</v>
      </c>
      <c r="DZ65" t="s">
        <v>871</v>
      </c>
      <c r="EA65" t="s">
        <v>1026</v>
      </c>
      <c r="EB65" s="159">
        <v>43376</v>
      </c>
      <c r="EF65" t="s">
        <v>48</v>
      </c>
      <c r="EG65" t="s">
        <v>818</v>
      </c>
      <c r="EI65" t="s">
        <v>808</v>
      </c>
    </row>
    <row r="66" spans="122:139" ht="10.5" customHeight="1">
      <c r="DR66" t="s">
        <v>18</v>
      </c>
      <c r="DW66">
        <v>30985777</v>
      </c>
      <c r="DX66" t="s">
        <v>1027</v>
      </c>
      <c r="DY66" t="s">
        <v>1028</v>
      </c>
      <c r="DZ66" t="s">
        <v>932</v>
      </c>
      <c r="EA66" t="s">
        <v>1029</v>
      </c>
      <c r="EF66" t="s">
        <v>48</v>
      </c>
      <c r="EG66" t="s">
        <v>818</v>
      </c>
      <c r="EI66" t="s">
        <v>808</v>
      </c>
    </row>
    <row r="67" spans="122:139" ht="10.5" customHeight="1">
      <c r="DR67" t="s">
        <v>18</v>
      </c>
      <c r="DW67">
        <v>26796821</v>
      </c>
      <c r="DX67" t="s">
        <v>1030</v>
      </c>
      <c r="DY67" t="s">
        <v>1031</v>
      </c>
      <c r="DZ67" t="s">
        <v>1032</v>
      </c>
      <c r="EA67" t="s">
        <v>1033</v>
      </c>
      <c r="EF67" t="s">
        <v>741</v>
      </c>
      <c r="EG67" t="s">
        <v>868</v>
      </c>
      <c r="EI67" t="s">
        <v>808</v>
      </c>
    </row>
    <row r="68" spans="122:139" ht="10.5" customHeight="1">
      <c r="DR68" t="s">
        <v>18</v>
      </c>
      <c r="DW68">
        <v>26832761</v>
      </c>
      <c r="DX68" t="s">
        <v>1034</v>
      </c>
      <c r="DY68" t="s">
        <v>1035</v>
      </c>
      <c r="DZ68" t="s">
        <v>1036</v>
      </c>
      <c r="EA68" t="s">
        <v>1037</v>
      </c>
      <c r="EF68" t="s">
        <v>48</v>
      </c>
      <c r="EG68" t="s">
        <v>818</v>
      </c>
      <c r="EI68" t="s">
        <v>808</v>
      </c>
    </row>
    <row r="69" spans="122:139" ht="10.5" customHeight="1">
      <c r="DR69" t="s">
        <v>18</v>
      </c>
      <c r="DW69">
        <v>27954259</v>
      </c>
      <c r="DX69" t="s">
        <v>1034</v>
      </c>
      <c r="DY69" t="s">
        <v>1035</v>
      </c>
      <c r="DZ69" t="s">
        <v>1038</v>
      </c>
      <c r="EA69" t="s">
        <v>1037</v>
      </c>
      <c r="EF69" t="s">
        <v>48</v>
      </c>
      <c r="EG69" t="s">
        <v>818</v>
      </c>
      <c r="EI69" t="s">
        <v>808</v>
      </c>
    </row>
    <row r="70" spans="122:139" ht="10.5" customHeight="1">
      <c r="DR70" t="s">
        <v>18</v>
      </c>
      <c r="DW70">
        <v>30906887</v>
      </c>
      <c r="DX70" t="s">
        <v>1039</v>
      </c>
      <c r="DY70" t="s">
        <v>916</v>
      </c>
      <c r="DZ70" t="s">
        <v>1040</v>
      </c>
      <c r="EA70" t="s">
        <v>918</v>
      </c>
      <c r="EF70" t="s">
        <v>742</v>
      </c>
      <c r="EG70" t="s">
        <v>807</v>
      </c>
      <c r="EI70" t="s">
        <v>808</v>
      </c>
    </row>
    <row r="71" spans="122:139" ht="10.5" customHeight="1">
      <c r="DR71" t="s">
        <v>18</v>
      </c>
      <c r="DW71">
        <v>26358530</v>
      </c>
      <c r="DX71" t="s">
        <v>1041</v>
      </c>
      <c r="DY71" t="s">
        <v>1042</v>
      </c>
      <c r="DZ71" t="s">
        <v>906</v>
      </c>
      <c r="EA71" t="s">
        <v>1043</v>
      </c>
      <c r="EF71" t="s">
        <v>48</v>
      </c>
      <c r="EG71" t="s">
        <v>818</v>
      </c>
      <c r="EI71" t="s">
        <v>808</v>
      </c>
    </row>
    <row r="72" spans="122:139" ht="10.5" customHeight="1">
      <c r="DR72" t="s">
        <v>18</v>
      </c>
      <c r="DW72">
        <v>27196237</v>
      </c>
      <c r="DX72" t="s">
        <v>1044</v>
      </c>
      <c r="DY72" t="s">
        <v>1045</v>
      </c>
      <c r="DZ72" t="s">
        <v>1046</v>
      </c>
      <c r="EA72" t="s">
        <v>1047</v>
      </c>
      <c r="EB72" s="159">
        <v>40786</v>
      </c>
      <c r="EF72" t="s">
        <v>48</v>
      </c>
      <c r="EG72" t="s">
        <v>818</v>
      </c>
      <c r="EI72" t="s">
        <v>808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A58D-B40B-8CE1-8D9E-CA6690959E3B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78" customWidth="1"/>
    <col min="2" max="2" width="34.28515625" style="178" customWidth="1"/>
    <col min="3" max="3" width="10" style="178" customWidth="1"/>
    <col min="4" max="4" width="21.42578125" style="178" customWidth="1"/>
    <col min="5" max="5" width="28.5703125" style="178" customWidth="1"/>
    <col min="6" max="6" width="17.140625" style="178" customWidth="1"/>
  </cols>
  <sheetData>
    <row r="1" spans="1:6" ht="11.25" customHeight="1">
      <c r="A1" s="1" t="s">
        <v>1048</v>
      </c>
      <c r="B1" s="1" t="s">
        <v>1049</v>
      </c>
      <c r="C1" s="1" t="s">
        <v>69</v>
      </c>
      <c r="D1" s="1" t="s">
        <v>1050</v>
      </c>
      <c r="E1" s="1" t="s">
        <v>63</v>
      </c>
      <c r="F1" s="1" t="s">
        <v>1051</v>
      </c>
    </row>
    <row r="2" spans="1:6" ht="10.5" customHeight="1">
      <c r="A2" s="1" t="s">
        <v>1052</v>
      </c>
      <c r="B2" s="1" t="s">
        <v>1053</v>
      </c>
      <c r="C2" s="1" t="s">
        <v>1054</v>
      </c>
      <c r="D2" s="1" t="s">
        <v>1055</v>
      </c>
      <c r="E2" s="1" t="s">
        <v>1052</v>
      </c>
      <c r="F2" s="1" t="s">
        <v>1056</v>
      </c>
    </row>
    <row r="3" spans="1:6" ht="10.5" customHeight="1">
      <c r="A3" s="1" t="s">
        <v>1052</v>
      </c>
      <c r="B3" s="1" t="s">
        <v>1052</v>
      </c>
      <c r="C3" s="1" t="s">
        <v>1057</v>
      </c>
      <c r="D3" s="1" t="s">
        <v>1058</v>
      </c>
      <c r="E3" s="1" t="s">
        <v>1059</v>
      </c>
      <c r="F3" s="1" t="s">
        <v>1060</v>
      </c>
    </row>
    <row r="4" spans="1:6" ht="10.5" customHeight="1">
      <c r="A4" s="1" t="s">
        <v>1052</v>
      </c>
      <c r="B4" s="1" t="s">
        <v>1061</v>
      </c>
      <c r="C4" s="1" t="s">
        <v>1062</v>
      </c>
      <c r="D4" s="1" t="s">
        <v>1055</v>
      </c>
      <c r="E4" s="1" t="s">
        <v>1063</v>
      </c>
      <c r="F4" s="1" t="s">
        <v>1064</v>
      </c>
    </row>
    <row r="5" spans="1:6" ht="10.5" customHeight="1">
      <c r="A5" s="1" t="s">
        <v>1052</v>
      </c>
      <c r="B5" s="1" t="s">
        <v>1065</v>
      </c>
      <c r="C5" s="1" t="s">
        <v>1066</v>
      </c>
      <c r="D5" s="1" t="s">
        <v>1055</v>
      </c>
      <c r="E5" s="1" t="s">
        <v>1067</v>
      </c>
      <c r="F5" s="1" t="s">
        <v>1068</v>
      </c>
    </row>
    <row r="6" spans="1:6" ht="10.5" customHeight="1">
      <c r="A6" s="1" t="s">
        <v>1052</v>
      </c>
      <c r="B6" s="1" t="s">
        <v>1069</v>
      </c>
      <c r="C6" s="1" t="s">
        <v>1070</v>
      </c>
      <c r="D6" s="1" t="s">
        <v>1055</v>
      </c>
      <c r="E6" s="1" t="s">
        <v>1071</v>
      </c>
      <c r="F6" s="1" t="s">
        <v>1072</v>
      </c>
    </row>
    <row r="7" spans="1:6" ht="10.5" customHeight="1">
      <c r="A7" s="169" t="s">
        <v>1052</v>
      </c>
      <c r="B7" s="169" t="s">
        <v>1073</v>
      </c>
      <c r="C7" s="169" t="s">
        <v>1074</v>
      </c>
      <c r="D7" s="169" t="s">
        <v>1055</v>
      </c>
      <c r="E7" s="169" t="s">
        <v>1075</v>
      </c>
      <c r="F7" s="169" t="s">
        <v>1076</v>
      </c>
    </row>
    <row r="8" spans="1:6" ht="10.5" customHeight="1">
      <c r="A8" s="169" t="s">
        <v>1052</v>
      </c>
      <c r="B8" s="169" t="s">
        <v>1077</v>
      </c>
      <c r="C8" s="169" t="s">
        <v>1078</v>
      </c>
      <c r="D8" s="169" t="s">
        <v>1055</v>
      </c>
      <c r="E8" s="169" t="s">
        <v>1079</v>
      </c>
      <c r="F8" s="169" t="s">
        <v>1080</v>
      </c>
    </row>
    <row r="9" spans="1:6" ht="10.5" customHeight="1">
      <c r="A9" s="169" t="s">
        <v>1052</v>
      </c>
      <c r="B9" s="169" t="s">
        <v>1081</v>
      </c>
      <c r="C9" s="169" t="s">
        <v>1082</v>
      </c>
      <c r="D9" s="169" t="s">
        <v>1055</v>
      </c>
      <c r="E9" s="169" t="s">
        <v>1083</v>
      </c>
      <c r="F9" s="169" t="s">
        <v>1084</v>
      </c>
    </row>
    <row r="10" spans="1:6" ht="10.5" customHeight="1">
      <c r="A10" s="169" t="s">
        <v>1052</v>
      </c>
      <c r="B10" s="169" t="s">
        <v>1085</v>
      </c>
      <c r="C10" s="169" t="s">
        <v>1086</v>
      </c>
      <c r="D10" s="169" t="s">
        <v>1055</v>
      </c>
      <c r="E10" s="169" t="s">
        <v>1087</v>
      </c>
      <c r="F10" s="169" t="s">
        <v>1088</v>
      </c>
    </row>
    <row r="11" spans="1:6" ht="10.5" customHeight="1">
      <c r="A11" s="169" t="s">
        <v>1052</v>
      </c>
      <c r="B11" s="169" t="s">
        <v>1089</v>
      </c>
      <c r="C11" s="169" t="s">
        <v>1090</v>
      </c>
      <c r="D11" s="169" t="s">
        <v>1055</v>
      </c>
      <c r="E11" s="169" t="s">
        <v>1091</v>
      </c>
      <c r="F11" s="169" t="s">
        <v>1092</v>
      </c>
    </row>
    <row r="12" spans="1:6" ht="10.5" customHeight="1">
      <c r="A12" s="169" t="s">
        <v>1059</v>
      </c>
      <c r="B12" s="169" t="s">
        <v>1059</v>
      </c>
      <c r="C12" s="169" t="s">
        <v>1093</v>
      </c>
      <c r="D12" s="169" t="s">
        <v>1058</v>
      </c>
      <c r="E12" s="169" t="s">
        <v>1094</v>
      </c>
      <c r="F12" s="169" t="s">
        <v>1095</v>
      </c>
    </row>
    <row r="13" spans="1:6" ht="10.5" customHeight="1">
      <c r="A13" s="169" t="s">
        <v>1059</v>
      </c>
      <c r="B13" s="169" t="s">
        <v>1096</v>
      </c>
      <c r="C13" s="169" t="s">
        <v>1097</v>
      </c>
      <c r="D13" s="169" t="s">
        <v>1098</v>
      </c>
      <c r="E13" s="169" t="s">
        <v>1099</v>
      </c>
      <c r="F13" s="169" t="s">
        <v>1100</v>
      </c>
    </row>
    <row r="14" spans="1:6" ht="10.5" customHeight="1">
      <c r="A14" s="169" t="s">
        <v>1059</v>
      </c>
      <c r="B14" s="169" t="s">
        <v>1101</v>
      </c>
      <c r="C14" s="169" t="s">
        <v>1102</v>
      </c>
      <c r="D14" s="169" t="s">
        <v>1055</v>
      </c>
      <c r="E14" s="169" t="s">
        <v>1103</v>
      </c>
      <c r="F14" s="169" t="s">
        <v>1104</v>
      </c>
    </row>
    <row r="15" spans="1:6" ht="10.5" customHeight="1">
      <c r="A15" s="169" t="s">
        <v>1059</v>
      </c>
      <c r="B15" s="169" t="s">
        <v>1105</v>
      </c>
      <c r="C15" s="169" t="s">
        <v>1106</v>
      </c>
      <c r="D15" s="169" t="s">
        <v>1055</v>
      </c>
      <c r="E15" s="169" t="s">
        <v>1107</v>
      </c>
      <c r="F15" s="169" t="s">
        <v>1108</v>
      </c>
    </row>
    <row r="16" spans="1:6" ht="10.5" customHeight="1">
      <c r="A16" s="169" t="s">
        <v>1059</v>
      </c>
      <c r="B16" s="169" t="s">
        <v>1109</v>
      </c>
      <c r="C16" s="169" t="s">
        <v>1110</v>
      </c>
      <c r="D16" s="169" t="s">
        <v>1055</v>
      </c>
      <c r="E16" s="169" t="s">
        <v>1111</v>
      </c>
      <c r="F16" s="169" t="s">
        <v>1112</v>
      </c>
    </row>
    <row r="17" spans="1:6" ht="10.5" customHeight="1">
      <c r="A17" s="169" t="s">
        <v>1059</v>
      </c>
      <c r="B17" s="169" t="s">
        <v>1113</v>
      </c>
      <c r="C17" s="169" t="s">
        <v>1114</v>
      </c>
      <c r="D17" s="169" t="s">
        <v>1055</v>
      </c>
      <c r="E17" s="169" t="s">
        <v>1115</v>
      </c>
      <c r="F17" s="169" t="s">
        <v>1116</v>
      </c>
    </row>
    <row r="18" spans="1:6" ht="10.5" customHeight="1">
      <c r="A18" s="169" t="s">
        <v>1059</v>
      </c>
      <c r="B18" s="169" t="s">
        <v>1117</v>
      </c>
      <c r="C18" s="169" t="s">
        <v>1118</v>
      </c>
      <c r="D18" s="169" t="s">
        <v>1055</v>
      </c>
      <c r="E18" s="169" t="s">
        <v>1119</v>
      </c>
      <c r="F18" s="169" t="s">
        <v>1120</v>
      </c>
    </row>
    <row r="19" spans="1:6" ht="10.5" customHeight="1">
      <c r="A19" s="169" t="s">
        <v>1059</v>
      </c>
      <c r="B19" s="169" t="s">
        <v>1121</v>
      </c>
      <c r="C19" s="169" t="s">
        <v>1122</v>
      </c>
      <c r="D19" s="169" t="s">
        <v>1055</v>
      </c>
      <c r="E19" s="169" t="s">
        <v>1123</v>
      </c>
      <c r="F19" s="169" t="s">
        <v>1124</v>
      </c>
    </row>
    <row r="20" spans="1:6" ht="10.5" customHeight="1">
      <c r="A20" s="169" t="s">
        <v>1059</v>
      </c>
      <c r="B20" s="169" t="s">
        <v>1125</v>
      </c>
      <c r="C20" s="169" t="s">
        <v>1126</v>
      </c>
      <c r="D20" s="169" t="s">
        <v>1055</v>
      </c>
      <c r="E20" s="169" t="s">
        <v>1127</v>
      </c>
      <c r="F20" s="169" t="s">
        <v>1128</v>
      </c>
    </row>
    <row r="21" spans="1:6" ht="10.5" customHeight="1">
      <c r="A21" s="169" t="s">
        <v>1059</v>
      </c>
      <c r="B21" s="169" t="s">
        <v>1129</v>
      </c>
      <c r="C21" s="169" t="s">
        <v>1130</v>
      </c>
      <c r="D21" s="169" t="s">
        <v>1055</v>
      </c>
      <c r="E21" s="169" t="s">
        <v>1131</v>
      </c>
      <c r="F21" s="169" t="s">
        <v>1132</v>
      </c>
    </row>
    <row r="22" spans="1:6" ht="10.5" customHeight="1">
      <c r="A22" s="169" t="s">
        <v>1059</v>
      </c>
      <c r="B22" s="169" t="s">
        <v>1133</v>
      </c>
      <c r="C22" s="169" t="s">
        <v>1134</v>
      </c>
      <c r="D22" s="169" t="s">
        <v>1055</v>
      </c>
      <c r="E22" s="169" t="s">
        <v>1135</v>
      </c>
      <c r="F22" s="169" t="s">
        <v>1136</v>
      </c>
    </row>
    <row r="23" spans="1:6" ht="10.5" customHeight="1">
      <c r="A23" s="169" t="s">
        <v>1059</v>
      </c>
      <c r="B23" s="169" t="s">
        <v>1137</v>
      </c>
      <c r="C23" s="169" t="s">
        <v>1138</v>
      </c>
      <c r="D23" s="169" t="s">
        <v>1055</v>
      </c>
      <c r="E23" s="169" t="s">
        <v>1139</v>
      </c>
      <c r="F23" s="169" t="s">
        <v>1140</v>
      </c>
    </row>
    <row r="24" spans="1:6" ht="10.5" customHeight="1">
      <c r="A24" s="169" t="s">
        <v>1059</v>
      </c>
      <c r="B24" s="169" t="s">
        <v>1141</v>
      </c>
      <c r="C24" s="169" t="s">
        <v>1142</v>
      </c>
      <c r="D24" s="169" t="s">
        <v>1055</v>
      </c>
      <c r="E24" s="169" t="s">
        <v>64</v>
      </c>
      <c r="F24" s="169" t="s">
        <v>1143</v>
      </c>
    </row>
    <row r="25" spans="1:6" ht="10.5" customHeight="1">
      <c r="A25" s="169" t="s">
        <v>1063</v>
      </c>
      <c r="B25" s="169" t="s">
        <v>1144</v>
      </c>
      <c r="C25" s="169" t="s">
        <v>1145</v>
      </c>
      <c r="D25" s="169" t="s">
        <v>1055</v>
      </c>
      <c r="E25" s="169" t="s">
        <v>1146</v>
      </c>
      <c r="F25" s="169" t="s">
        <v>1147</v>
      </c>
    </row>
    <row r="26" spans="1:6" ht="10.5" customHeight="1">
      <c r="A26" s="169" t="s">
        <v>1063</v>
      </c>
      <c r="B26" s="169" t="s">
        <v>1148</v>
      </c>
      <c r="C26" s="169" t="s">
        <v>1149</v>
      </c>
      <c r="D26" s="169" t="s">
        <v>1055</v>
      </c>
      <c r="E26" s="169" t="s">
        <v>1150</v>
      </c>
      <c r="F26" s="169" t="s">
        <v>1151</v>
      </c>
    </row>
    <row r="27" spans="1:6" ht="10.5" customHeight="1">
      <c r="A27" s="169" t="s">
        <v>1063</v>
      </c>
      <c r="B27" s="169" t="s">
        <v>1152</v>
      </c>
      <c r="C27" s="169" t="s">
        <v>1153</v>
      </c>
      <c r="D27" s="169" t="s">
        <v>1055</v>
      </c>
      <c r="E27" s="169" t="s">
        <v>1154</v>
      </c>
      <c r="F27" s="169" t="s">
        <v>1155</v>
      </c>
    </row>
    <row r="28" spans="1:6" ht="10.5" customHeight="1">
      <c r="A28" s="169" t="s">
        <v>1063</v>
      </c>
      <c r="B28" s="169" t="s">
        <v>1063</v>
      </c>
      <c r="C28" s="169" t="s">
        <v>1156</v>
      </c>
      <c r="D28" s="169" t="s">
        <v>1058</v>
      </c>
      <c r="E28" s="169" t="s">
        <v>1157</v>
      </c>
      <c r="F28" s="169" t="s">
        <v>1158</v>
      </c>
    </row>
    <row r="29" spans="1:6" ht="10.5" customHeight="1">
      <c r="A29" s="169" t="s">
        <v>1063</v>
      </c>
      <c r="B29" s="169" t="s">
        <v>1159</v>
      </c>
      <c r="C29" s="169" t="s">
        <v>1160</v>
      </c>
      <c r="D29" s="169" t="s">
        <v>1055</v>
      </c>
      <c r="E29" s="169" t="s">
        <v>1161</v>
      </c>
      <c r="F29" s="169" t="s">
        <v>1162</v>
      </c>
    </row>
    <row r="30" spans="1:6" ht="10.5" customHeight="1">
      <c r="A30" s="169" t="s">
        <v>1063</v>
      </c>
      <c r="B30" s="169" t="s">
        <v>1163</v>
      </c>
      <c r="C30" s="169" t="s">
        <v>1164</v>
      </c>
      <c r="D30" s="169" t="s">
        <v>1055</v>
      </c>
      <c r="E30" s="169" t="s">
        <v>1165</v>
      </c>
      <c r="F30" s="169" t="s">
        <v>1166</v>
      </c>
    </row>
    <row r="31" spans="1:6" ht="10.5" customHeight="1">
      <c r="A31" s="169" t="s">
        <v>1063</v>
      </c>
      <c r="B31" s="169" t="s">
        <v>1167</v>
      </c>
      <c r="C31" s="169" t="s">
        <v>1168</v>
      </c>
      <c r="D31" s="169" t="s">
        <v>1098</v>
      </c>
      <c r="E31" s="169" t="s">
        <v>1169</v>
      </c>
      <c r="F31" s="169" t="s">
        <v>1170</v>
      </c>
    </row>
    <row r="32" spans="1:6" ht="10.5" customHeight="1">
      <c r="A32" s="169" t="s">
        <v>1063</v>
      </c>
      <c r="B32" s="169" t="s">
        <v>1171</v>
      </c>
      <c r="C32" s="169" t="s">
        <v>1172</v>
      </c>
      <c r="D32" s="169" t="s">
        <v>1055</v>
      </c>
      <c r="E32" s="169" t="s">
        <v>1173</v>
      </c>
      <c r="F32" s="169" t="s">
        <v>1174</v>
      </c>
    </row>
    <row r="33" spans="1:6" ht="10.5" customHeight="1">
      <c r="A33" s="169" t="s">
        <v>1063</v>
      </c>
      <c r="B33" s="169" t="s">
        <v>1175</v>
      </c>
      <c r="C33" s="169" t="s">
        <v>1176</v>
      </c>
      <c r="D33" s="169" t="s">
        <v>1055</v>
      </c>
      <c r="E33" s="169" t="s">
        <v>1177</v>
      </c>
      <c r="F33" s="169" t="s">
        <v>1178</v>
      </c>
    </row>
    <row r="34" spans="1:6" ht="10.5" customHeight="1">
      <c r="A34" s="169" t="s">
        <v>1063</v>
      </c>
      <c r="B34" s="169" t="s">
        <v>1179</v>
      </c>
      <c r="C34" s="169" t="s">
        <v>1180</v>
      </c>
      <c r="D34" s="169" t="s">
        <v>1055</v>
      </c>
      <c r="E34" s="169" t="s">
        <v>1181</v>
      </c>
      <c r="F34" s="169" t="s">
        <v>1182</v>
      </c>
    </row>
    <row r="35" spans="1:6" ht="10.5" customHeight="1">
      <c r="A35" s="169" t="s">
        <v>1063</v>
      </c>
      <c r="B35" s="169" t="s">
        <v>1183</v>
      </c>
      <c r="C35" s="169" t="s">
        <v>1184</v>
      </c>
      <c r="D35" s="169" t="s">
        <v>1055</v>
      </c>
      <c r="E35" s="169" t="s">
        <v>1185</v>
      </c>
      <c r="F35" s="169" t="s">
        <v>1186</v>
      </c>
    </row>
    <row r="36" spans="1:6" ht="10.5" customHeight="1">
      <c r="A36" s="169" t="s">
        <v>1063</v>
      </c>
      <c r="B36" s="169" t="s">
        <v>1187</v>
      </c>
      <c r="C36" s="169" t="s">
        <v>1188</v>
      </c>
      <c r="D36" s="169" t="s">
        <v>1055</v>
      </c>
      <c r="E36" s="169" t="s">
        <v>1189</v>
      </c>
      <c r="F36" s="169" t="s">
        <v>1190</v>
      </c>
    </row>
    <row r="37" spans="1:6" ht="10.5" customHeight="1">
      <c r="A37" s="169" t="s">
        <v>1063</v>
      </c>
      <c r="B37" s="169" t="s">
        <v>1191</v>
      </c>
      <c r="C37" s="169" t="s">
        <v>1192</v>
      </c>
      <c r="D37" s="169" t="s">
        <v>1055</v>
      </c>
    </row>
    <row r="38" spans="1:6" ht="10.5" customHeight="1">
      <c r="A38" s="169" t="s">
        <v>1063</v>
      </c>
      <c r="B38" s="169" t="s">
        <v>1193</v>
      </c>
      <c r="C38" s="169" t="s">
        <v>1194</v>
      </c>
      <c r="D38" s="169" t="s">
        <v>1055</v>
      </c>
    </row>
    <row r="39" spans="1:6" ht="10.5" customHeight="1">
      <c r="A39" s="169" t="s">
        <v>1063</v>
      </c>
      <c r="B39" s="169" t="s">
        <v>1195</v>
      </c>
      <c r="C39" s="169" t="s">
        <v>1196</v>
      </c>
      <c r="D39" s="169" t="s">
        <v>1055</v>
      </c>
    </row>
    <row r="40" spans="1:6" ht="10.5" customHeight="1">
      <c r="A40" s="169" t="s">
        <v>1063</v>
      </c>
      <c r="B40" s="169" t="s">
        <v>1197</v>
      </c>
      <c r="C40" s="169" t="s">
        <v>1198</v>
      </c>
      <c r="D40" s="169" t="s">
        <v>1055</v>
      </c>
    </row>
    <row r="41" spans="1:6" ht="10.5" customHeight="1">
      <c r="A41" s="169" t="s">
        <v>1067</v>
      </c>
      <c r="B41" s="169" t="s">
        <v>1067</v>
      </c>
      <c r="C41" s="169" t="s">
        <v>1199</v>
      </c>
      <c r="D41" s="169" t="s">
        <v>1058</v>
      </c>
    </row>
    <row r="42" spans="1:6" ht="10.5" customHeight="1">
      <c r="A42" s="169" t="s">
        <v>1067</v>
      </c>
      <c r="B42" s="169" t="s">
        <v>1200</v>
      </c>
      <c r="C42" s="169" t="s">
        <v>1201</v>
      </c>
      <c r="D42" s="169" t="s">
        <v>1055</v>
      </c>
    </row>
    <row r="43" spans="1:6" ht="10.5" customHeight="1">
      <c r="A43" s="169" t="s">
        <v>1067</v>
      </c>
      <c r="B43" s="169" t="s">
        <v>1202</v>
      </c>
      <c r="C43" s="169" t="s">
        <v>1203</v>
      </c>
      <c r="D43" s="169" t="s">
        <v>1055</v>
      </c>
    </row>
    <row r="44" spans="1:6" ht="10.5" customHeight="1">
      <c r="A44" s="169" t="s">
        <v>1067</v>
      </c>
      <c r="B44" s="169" t="s">
        <v>1204</v>
      </c>
      <c r="C44" s="169" t="s">
        <v>1205</v>
      </c>
      <c r="D44" s="169" t="s">
        <v>1055</v>
      </c>
    </row>
    <row r="45" spans="1:6" ht="10.5" customHeight="1">
      <c r="A45" s="169" t="s">
        <v>1067</v>
      </c>
      <c r="B45" s="169" t="s">
        <v>1206</v>
      </c>
      <c r="C45" s="169" t="s">
        <v>1207</v>
      </c>
      <c r="D45" s="169" t="s">
        <v>1055</v>
      </c>
    </row>
    <row r="46" spans="1:6" ht="10.5" customHeight="1">
      <c r="A46" s="169" t="s">
        <v>1067</v>
      </c>
      <c r="B46" s="169" t="s">
        <v>1208</v>
      </c>
      <c r="C46" s="169" t="s">
        <v>1209</v>
      </c>
      <c r="D46" s="169" t="s">
        <v>1055</v>
      </c>
    </row>
    <row r="47" spans="1:6" ht="10.5" customHeight="1">
      <c r="A47" s="169" t="s">
        <v>1067</v>
      </c>
      <c r="B47" s="169" t="s">
        <v>1210</v>
      </c>
      <c r="C47" s="169" t="s">
        <v>1211</v>
      </c>
      <c r="D47" s="169" t="s">
        <v>1055</v>
      </c>
    </row>
    <row r="48" spans="1:6" ht="10.5" customHeight="1">
      <c r="A48" s="169" t="s">
        <v>1067</v>
      </c>
      <c r="B48" s="169" t="s">
        <v>1212</v>
      </c>
      <c r="C48" s="169" t="s">
        <v>1213</v>
      </c>
      <c r="D48" s="169" t="s">
        <v>1055</v>
      </c>
    </row>
    <row r="49" spans="1:4" ht="10.5" customHeight="1">
      <c r="A49" s="169" t="s">
        <v>1067</v>
      </c>
      <c r="B49" s="169" t="s">
        <v>1214</v>
      </c>
      <c r="C49" s="169" t="s">
        <v>1215</v>
      </c>
      <c r="D49" s="169" t="s">
        <v>1055</v>
      </c>
    </row>
    <row r="50" spans="1:4" ht="10.5" customHeight="1">
      <c r="A50" s="169" t="s">
        <v>1067</v>
      </c>
      <c r="B50" s="169" t="s">
        <v>1216</v>
      </c>
      <c r="C50" s="169" t="s">
        <v>1217</v>
      </c>
      <c r="D50" s="169" t="s">
        <v>1055</v>
      </c>
    </row>
    <row r="51" spans="1:4" ht="10.5" customHeight="1">
      <c r="A51" s="169" t="s">
        <v>1067</v>
      </c>
      <c r="B51" s="169" t="s">
        <v>1218</v>
      </c>
      <c r="C51" s="169" t="s">
        <v>1219</v>
      </c>
      <c r="D51" s="169" t="s">
        <v>1055</v>
      </c>
    </row>
    <row r="52" spans="1:4" ht="10.5" customHeight="1">
      <c r="A52" s="169" t="s">
        <v>1067</v>
      </c>
      <c r="B52" s="169" t="s">
        <v>1220</v>
      </c>
      <c r="C52" s="169" t="s">
        <v>1221</v>
      </c>
      <c r="D52" s="169" t="s">
        <v>1055</v>
      </c>
    </row>
    <row r="53" spans="1:4" ht="10.5" customHeight="1">
      <c r="A53" s="169" t="s">
        <v>1067</v>
      </c>
      <c r="B53" s="169" t="s">
        <v>1222</v>
      </c>
      <c r="C53" s="169" t="s">
        <v>1223</v>
      </c>
      <c r="D53" s="169" t="s">
        <v>1055</v>
      </c>
    </row>
    <row r="54" spans="1:4" ht="10.5" customHeight="1">
      <c r="A54" s="169" t="s">
        <v>1067</v>
      </c>
      <c r="B54" s="169" t="s">
        <v>1224</v>
      </c>
      <c r="C54" s="169" t="s">
        <v>1225</v>
      </c>
      <c r="D54" s="169" t="s">
        <v>1055</v>
      </c>
    </row>
    <row r="55" spans="1:4" ht="10.5" customHeight="1">
      <c r="A55" s="169" t="s">
        <v>1067</v>
      </c>
      <c r="B55" s="169" t="s">
        <v>1226</v>
      </c>
      <c r="C55" s="169" t="s">
        <v>1227</v>
      </c>
      <c r="D55" s="169" t="s">
        <v>1055</v>
      </c>
    </row>
    <row r="56" spans="1:4" ht="10.5" customHeight="1">
      <c r="A56" s="169" t="s">
        <v>1067</v>
      </c>
      <c r="B56" s="169" t="s">
        <v>1228</v>
      </c>
      <c r="C56" s="169" t="s">
        <v>1229</v>
      </c>
      <c r="D56" s="169" t="s">
        <v>1055</v>
      </c>
    </row>
    <row r="57" spans="1:4" ht="10.5" customHeight="1">
      <c r="A57" s="169" t="s">
        <v>1067</v>
      </c>
      <c r="B57" s="169" t="s">
        <v>1230</v>
      </c>
      <c r="C57" s="169" t="s">
        <v>1231</v>
      </c>
      <c r="D57" s="169" t="s">
        <v>1055</v>
      </c>
    </row>
    <row r="58" spans="1:4" ht="10.5" customHeight="1">
      <c r="A58" s="169" t="s">
        <v>1067</v>
      </c>
      <c r="B58" s="169" t="s">
        <v>1232</v>
      </c>
      <c r="C58" s="169" t="s">
        <v>1233</v>
      </c>
      <c r="D58" s="169" t="s">
        <v>1055</v>
      </c>
    </row>
    <row r="59" spans="1:4" ht="10.5" customHeight="1">
      <c r="A59" s="169" t="s">
        <v>1067</v>
      </c>
      <c r="B59" s="169" t="s">
        <v>1234</v>
      </c>
      <c r="C59" s="169" t="s">
        <v>1235</v>
      </c>
      <c r="D59" s="169" t="s">
        <v>1055</v>
      </c>
    </row>
    <row r="60" spans="1:4" ht="10.5" customHeight="1">
      <c r="A60" s="169" t="s">
        <v>1071</v>
      </c>
      <c r="B60" s="169" t="s">
        <v>1071</v>
      </c>
      <c r="C60" s="169" t="s">
        <v>1236</v>
      </c>
      <c r="D60" s="169" t="s">
        <v>1237</v>
      </c>
    </row>
    <row r="61" spans="1:4" ht="10.5" customHeight="1">
      <c r="A61" s="169" t="s">
        <v>1075</v>
      </c>
      <c r="B61" s="169" t="s">
        <v>1075</v>
      </c>
      <c r="C61" s="169" t="s">
        <v>1238</v>
      </c>
      <c r="D61" s="169" t="s">
        <v>1237</v>
      </c>
    </row>
    <row r="62" spans="1:4" ht="10.5" customHeight="1">
      <c r="A62" s="169" t="s">
        <v>1079</v>
      </c>
      <c r="B62" s="169" t="s">
        <v>1079</v>
      </c>
      <c r="C62" s="169" t="s">
        <v>1239</v>
      </c>
      <c r="D62" s="169" t="s">
        <v>1237</v>
      </c>
    </row>
    <row r="63" spans="1:4" ht="10.5" customHeight="1">
      <c r="A63" s="169" t="s">
        <v>1083</v>
      </c>
      <c r="B63" s="169" t="s">
        <v>1083</v>
      </c>
      <c r="C63" s="169" t="s">
        <v>1240</v>
      </c>
      <c r="D63" s="169" t="s">
        <v>1237</v>
      </c>
    </row>
    <row r="64" spans="1:4" ht="10.5" customHeight="1">
      <c r="A64" s="169" t="s">
        <v>1087</v>
      </c>
      <c r="B64" s="169" t="s">
        <v>1241</v>
      </c>
      <c r="C64" s="169" t="s">
        <v>1242</v>
      </c>
      <c r="D64" s="169" t="s">
        <v>1055</v>
      </c>
    </row>
    <row r="65" spans="1:4" ht="10.5" customHeight="1">
      <c r="A65" s="169" t="s">
        <v>1087</v>
      </c>
      <c r="B65" s="169" t="s">
        <v>1243</v>
      </c>
      <c r="C65" s="169" t="s">
        <v>1244</v>
      </c>
      <c r="D65" s="169" t="s">
        <v>1055</v>
      </c>
    </row>
    <row r="66" spans="1:4" ht="10.5" customHeight="1">
      <c r="A66" s="169" t="s">
        <v>1087</v>
      </c>
      <c r="B66" s="169" t="s">
        <v>1087</v>
      </c>
      <c r="C66" s="169" t="s">
        <v>1245</v>
      </c>
      <c r="D66" s="169" t="s">
        <v>1058</v>
      </c>
    </row>
    <row r="67" spans="1:4" ht="10.5" customHeight="1">
      <c r="A67" s="169" t="s">
        <v>1087</v>
      </c>
      <c r="B67" s="169" t="s">
        <v>1246</v>
      </c>
      <c r="C67" s="169" t="s">
        <v>1247</v>
      </c>
      <c r="D67" s="169" t="s">
        <v>1055</v>
      </c>
    </row>
    <row r="68" spans="1:4" ht="10.5" customHeight="1">
      <c r="A68" s="169" t="s">
        <v>1087</v>
      </c>
      <c r="B68" s="169" t="s">
        <v>1248</v>
      </c>
      <c r="C68" s="169" t="s">
        <v>1249</v>
      </c>
      <c r="D68" s="169" t="s">
        <v>1055</v>
      </c>
    </row>
    <row r="69" spans="1:4" ht="10.5" customHeight="1">
      <c r="A69" s="169" t="s">
        <v>1087</v>
      </c>
      <c r="B69" s="169" t="s">
        <v>1250</v>
      </c>
      <c r="C69" s="169" t="s">
        <v>1251</v>
      </c>
      <c r="D69" s="169" t="s">
        <v>1055</v>
      </c>
    </row>
    <row r="70" spans="1:4" ht="10.5" customHeight="1">
      <c r="A70" s="169" t="s">
        <v>1087</v>
      </c>
      <c r="B70" s="169" t="s">
        <v>1252</v>
      </c>
      <c r="C70" s="169" t="s">
        <v>1253</v>
      </c>
      <c r="D70" s="169" t="s">
        <v>1055</v>
      </c>
    </row>
    <row r="71" spans="1:4" ht="10.5" customHeight="1">
      <c r="A71" s="169" t="s">
        <v>1087</v>
      </c>
      <c r="B71" s="169" t="s">
        <v>1254</v>
      </c>
      <c r="C71" s="169" t="s">
        <v>1255</v>
      </c>
      <c r="D71" s="169" t="s">
        <v>1055</v>
      </c>
    </row>
    <row r="72" spans="1:4" ht="10.5" customHeight="1">
      <c r="A72" s="169" t="s">
        <v>1087</v>
      </c>
      <c r="B72" s="169" t="s">
        <v>1256</v>
      </c>
      <c r="C72" s="169" t="s">
        <v>1257</v>
      </c>
      <c r="D72" s="169" t="s">
        <v>1055</v>
      </c>
    </row>
    <row r="73" spans="1:4" ht="10.5" customHeight="1">
      <c r="A73" s="169" t="s">
        <v>1087</v>
      </c>
      <c r="B73" s="169" t="s">
        <v>1258</v>
      </c>
      <c r="C73" s="169" t="s">
        <v>1259</v>
      </c>
      <c r="D73" s="169" t="s">
        <v>1055</v>
      </c>
    </row>
    <row r="74" spans="1:4" ht="10.5" customHeight="1">
      <c r="A74" s="169" t="s">
        <v>1087</v>
      </c>
      <c r="B74" s="169" t="s">
        <v>1260</v>
      </c>
      <c r="C74" s="169" t="s">
        <v>1261</v>
      </c>
      <c r="D74" s="169" t="s">
        <v>1055</v>
      </c>
    </row>
    <row r="75" spans="1:4" ht="10.5" customHeight="1">
      <c r="A75" s="169" t="s">
        <v>1087</v>
      </c>
      <c r="B75" s="169" t="s">
        <v>1262</v>
      </c>
      <c r="C75" s="169" t="s">
        <v>1263</v>
      </c>
      <c r="D75" s="169" t="s">
        <v>1055</v>
      </c>
    </row>
    <row r="76" spans="1:4" ht="10.5" customHeight="1">
      <c r="A76" s="169" t="s">
        <v>1087</v>
      </c>
      <c r="B76" s="169" t="s">
        <v>1264</v>
      </c>
      <c r="C76" s="169" t="s">
        <v>1265</v>
      </c>
      <c r="D76" s="169" t="s">
        <v>1055</v>
      </c>
    </row>
    <row r="77" spans="1:4" ht="10.5" customHeight="1">
      <c r="A77" s="169" t="s">
        <v>1087</v>
      </c>
      <c r="B77" s="169" t="s">
        <v>1266</v>
      </c>
      <c r="C77" s="169" t="s">
        <v>1267</v>
      </c>
      <c r="D77" s="169" t="s">
        <v>1055</v>
      </c>
    </row>
    <row r="78" spans="1:4" ht="10.5" customHeight="1">
      <c r="A78" s="169" t="s">
        <v>1091</v>
      </c>
      <c r="B78" s="169" t="s">
        <v>1268</v>
      </c>
      <c r="C78" s="169" t="s">
        <v>1269</v>
      </c>
      <c r="D78" s="169" t="s">
        <v>1055</v>
      </c>
    </row>
    <row r="79" spans="1:4" ht="10.5" customHeight="1">
      <c r="A79" s="169" t="s">
        <v>1091</v>
      </c>
      <c r="B79" s="169" t="s">
        <v>1270</v>
      </c>
      <c r="C79" s="169" t="s">
        <v>1271</v>
      </c>
      <c r="D79" s="169" t="s">
        <v>1055</v>
      </c>
    </row>
    <row r="80" spans="1:4" ht="10.5" customHeight="1">
      <c r="A80" s="169" t="s">
        <v>1091</v>
      </c>
      <c r="B80" s="169" t="s">
        <v>1272</v>
      </c>
      <c r="C80" s="169" t="s">
        <v>1273</v>
      </c>
      <c r="D80" s="169" t="s">
        <v>1055</v>
      </c>
    </row>
    <row r="81" spans="1:4" ht="10.5" customHeight="1">
      <c r="A81" s="169" t="s">
        <v>1091</v>
      </c>
      <c r="B81" s="169" t="s">
        <v>1274</v>
      </c>
      <c r="C81" s="169" t="s">
        <v>1275</v>
      </c>
      <c r="D81" s="169" t="s">
        <v>1055</v>
      </c>
    </row>
    <row r="82" spans="1:4" ht="10.5" customHeight="1">
      <c r="A82" s="169" t="s">
        <v>1091</v>
      </c>
      <c r="B82" s="169" t="s">
        <v>1091</v>
      </c>
      <c r="C82" s="169" t="s">
        <v>1276</v>
      </c>
      <c r="D82" s="169" t="s">
        <v>1058</v>
      </c>
    </row>
    <row r="83" spans="1:4" ht="10.5" customHeight="1">
      <c r="A83" s="169" t="s">
        <v>1091</v>
      </c>
      <c r="B83" s="169" t="s">
        <v>1277</v>
      </c>
      <c r="C83" s="169" t="s">
        <v>1278</v>
      </c>
      <c r="D83" s="169" t="s">
        <v>1055</v>
      </c>
    </row>
    <row r="84" spans="1:4" ht="10.5" customHeight="1">
      <c r="A84" s="169" t="s">
        <v>1091</v>
      </c>
      <c r="B84" s="169" t="s">
        <v>1279</v>
      </c>
      <c r="C84" s="169" t="s">
        <v>1280</v>
      </c>
      <c r="D84" s="169" t="s">
        <v>1055</v>
      </c>
    </row>
    <row r="85" spans="1:4" ht="10.5" customHeight="1">
      <c r="A85" s="169" t="s">
        <v>1091</v>
      </c>
      <c r="B85" s="169" t="s">
        <v>1281</v>
      </c>
      <c r="C85" s="169" t="s">
        <v>1282</v>
      </c>
      <c r="D85" s="169" t="s">
        <v>1055</v>
      </c>
    </row>
    <row r="86" spans="1:4" ht="10.5" customHeight="1">
      <c r="A86" s="169" t="s">
        <v>1091</v>
      </c>
      <c r="B86" s="169" t="s">
        <v>1283</v>
      </c>
      <c r="C86" s="169" t="s">
        <v>1284</v>
      </c>
      <c r="D86" s="169" t="s">
        <v>1055</v>
      </c>
    </row>
    <row r="87" spans="1:4" ht="10.5" customHeight="1">
      <c r="A87" s="169" t="s">
        <v>1091</v>
      </c>
      <c r="B87" s="169" t="s">
        <v>1285</v>
      </c>
      <c r="C87" s="169" t="s">
        <v>1286</v>
      </c>
      <c r="D87" s="169" t="s">
        <v>1055</v>
      </c>
    </row>
    <row r="88" spans="1:4" ht="10.5" customHeight="1">
      <c r="A88" s="169" t="s">
        <v>1091</v>
      </c>
      <c r="B88" s="169" t="s">
        <v>1287</v>
      </c>
      <c r="C88" s="169" t="s">
        <v>1288</v>
      </c>
      <c r="D88" s="169" t="s">
        <v>1055</v>
      </c>
    </row>
    <row r="89" spans="1:4" ht="10.5" customHeight="1">
      <c r="A89" s="169" t="s">
        <v>1091</v>
      </c>
      <c r="B89" s="169" t="s">
        <v>1289</v>
      </c>
      <c r="C89" s="169" t="s">
        <v>1290</v>
      </c>
      <c r="D89" s="169" t="s">
        <v>1055</v>
      </c>
    </row>
    <row r="90" spans="1:4" ht="10.5" customHeight="1">
      <c r="A90" s="169" t="s">
        <v>1091</v>
      </c>
      <c r="B90" s="169" t="s">
        <v>1291</v>
      </c>
      <c r="C90" s="169" t="s">
        <v>1292</v>
      </c>
      <c r="D90" s="169" t="s">
        <v>1055</v>
      </c>
    </row>
    <row r="91" spans="1:4" ht="10.5" customHeight="1">
      <c r="A91" s="169" t="s">
        <v>1091</v>
      </c>
      <c r="B91" s="169" t="s">
        <v>1293</v>
      </c>
      <c r="C91" s="169" t="s">
        <v>1294</v>
      </c>
      <c r="D91" s="169" t="s">
        <v>1055</v>
      </c>
    </row>
    <row r="92" spans="1:4" ht="10.5" customHeight="1">
      <c r="A92" s="169" t="s">
        <v>1091</v>
      </c>
      <c r="B92" s="169" t="s">
        <v>1295</v>
      </c>
      <c r="C92" s="169" t="s">
        <v>1296</v>
      </c>
      <c r="D92" s="169" t="s">
        <v>1055</v>
      </c>
    </row>
    <row r="93" spans="1:4" ht="10.5" customHeight="1">
      <c r="A93" s="169" t="s">
        <v>1094</v>
      </c>
      <c r="B93" s="169" t="s">
        <v>1297</v>
      </c>
      <c r="C93" s="169" t="s">
        <v>1298</v>
      </c>
      <c r="D93" s="169" t="s">
        <v>1055</v>
      </c>
    </row>
    <row r="94" spans="1:4" ht="10.5" customHeight="1">
      <c r="A94" s="169" t="s">
        <v>1094</v>
      </c>
      <c r="B94" s="169" t="s">
        <v>1299</v>
      </c>
      <c r="C94" s="169" t="s">
        <v>1300</v>
      </c>
      <c r="D94" s="169" t="s">
        <v>1055</v>
      </c>
    </row>
    <row r="95" spans="1:4" ht="10.5" customHeight="1">
      <c r="A95" s="169" t="s">
        <v>1094</v>
      </c>
      <c r="B95" s="169" t="s">
        <v>1301</v>
      </c>
      <c r="C95" s="169" t="s">
        <v>1302</v>
      </c>
      <c r="D95" s="169" t="s">
        <v>1055</v>
      </c>
    </row>
    <row r="96" spans="1:4" ht="10.5" customHeight="1">
      <c r="A96" s="169" t="s">
        <v>1094</v>
      </c>
      <c r="B96" s="169" t="s">
        <v>1303</v>
      </c>
      <c r="C96" s="169" t="s">
        <v>1304</v>
      </c>
      <c r="D96" s="169" t="s">
        <v>1055</v>
      </c>
    </row>
    <row r="97" spans="1:4" ht="10.5" customHeight="1">
      <c r="A97" s="169" t="s">
        <v>1094</v>
      </c>
      <c r="B97" s="169" t="s">
        <v>1305</v>
      </c>
      <c r="C97" s="169" t="s">
        <v>1306</v>
      </c>
      <c r="D97" s="169" t="s">
        <v>1055</v>
      </c>
    </row>
    <row r="98" spans="1:4" ht="10.5" customHeight="1">
      <c r="A98" s="169" t="s">
        <v>1094</v>
      </c>
      <c r="B98" s="169" t="s">
        <v>1307</v>
      </c>
      <c r="C98" s="169" t="s">
        <v>1308</v>
      </c>
      <c r="D98" s="169" t="s">
        <v>1055</v>
      </c>
    </row>
    <row r="99" spans="1:4" ht="10.5" customHeight="1">
      <c r="A99" s="169" t="s">
        <v>1094</v>
      </c>
      <c r="B99" s="169" t="s">
        <v>1094</v>
      </c>
      <c r="C99" s="169" t="s">
        <v>1309</v>
      </c>
      <c r="D99" s="169" t="s">
        <v>1058</v>
      </c>
    </row>
    <row r="100" spans="1:4" ht="10.5" customHeight="1">
      <c r="A100" s="169" t="s">
        <v>1094</v>
      </c>
      <c r="B100" s="169" t="s">
        <v>1310</v>
      </c>
      <c r="C100" s="169" t="s">
        <v>1311</v>
      </c>
      <c r="D100" s="169" t="s">
        <v>1055</v>
      </c>
    </row>
    <row r="101" spans="1:4" ht="10.5" customHeight="1">
      <c r="A101" s="169" t="s">
        <v>1094</v>
      </c>
      <c r="B101" s="169" t="s">
        <v>1312</v>
      </c>
      <c r="C101" s="169" t="s">
        <v>1313</v>
      </c>
      <c r="D101" s="169" t="s">
        <v>1055</v>
      </c>
    </row>
    <row r="102" spans="1:4" ht="10.5" customHeight="1">
      <c r="A102" s="169" t="s">
        <v>1094</v>
      </c>
      <c r="B102" s="169" t="s">
        <v>1314</v>
      </c>
      <c r="C102" s="169" t="s">
        <v>1315</v>
      </c>
      <c r="D102" s="169" t="s">
        <v>1055</v>
      </c>
    </row>
    <row r="103" spans="1:4" ht="10.5" customHeight="1">
      <c r="A103" s="169" t="s">
        <v>1094</v>
      </c>
      <c r="B103" s="169" t="s">
        <v>1316</v>
      </c>
      <c r="C103" s="169" t="s">
        <v>1317</v>
      </c>
      <c r="D103" s="169" t="s">
        <v>1055</v>
      </c>
    </row>
    <row r="104" spans="1:4" ht="10.5" customHeight="1">
      <c r="A104" s="169" t="s">
        <v>1094</v>
      </c>
      <c r="B104" s="169" t="s">
        <v>1318</v>
      </c>
      <c r="C104" s="169" t="s">
        <v>1319</v>
      </c>
      <c r="D104" s="169" t="s">
        <v>1320</v>
      </c>
    </row>
    <row r="105" spans="1:4" ht="10.5" customHeight="1">
      <c r="A105" s="169" t="s">
        <v>1094</v>
      </c>
      <c r="B105" s="169" t="s">
        <v>1321</v>
      </c>
      <c r="C105" s="169" t="s">
        <v>1322</v>
      </c>
      <c r="D105" s="169" t="s">
        <v>1055</v>
      </c>
    </row>
    <row r="106" spans="1:4" ht="10.5" customHeight="1">
      <c r="A106" s="169" t="s">
        <v>1094</v>
      </c>
      <c r="B106" s="169" t="s">
        <v>1323</v>
      </c>
      <c r="C106" s="169" t="s">
        <v>1324</v>
      </c>
      <c r="D106" s="169" t="s">
        <v>1055</v>
      </c>
    </row>
    <row r="107" spans="1:4" ht="10.5" customHeight="1">
      <c r="A107" s="169" t="s">
        <v>1094</v>
      </c>
      <c r="B107" s="169" t="s">
        <v>1325</v>
      </c>
      <c r="C107" s="169" t="s">
        <v>1326</v>
      </c>
      <c r="D107" s="169" t="s">
        <v>1055</v>
      </c>
    </row>
    <row r="108" spans="1:4" ht="10.5" customHeight="1">
      <c r="A108" s="169" t="s">
        <v>1094</v>
      </c>
      <c r="B108" s="169" t="s">
        <v>1327</v>
      </c>
      <c r="C108" s="169" t="s">
        <v>1328</v>
      </c>
      <c r="D108" s="169" t="s">
        <v>1055</v>
      </c>
    </row>
    <row r="109" spans="1:4" ht="10.5" customHeight="1">
      <c r="A109" s="169" t="s">
        <v>1094</v>
      </c>
      <c r="B109" s="169" t="s">
        <v>1329</v>
      </c>
      <c r="C109" s="169" t="s">
        <v>1330</v>
      </c>
      <c r="D109" s="169" t="s">
        <v>1055</v>
      </c>
    </row>
    <row r="110" spans="1:4" ht="10.5" customHeight="1">
      <c r="A110" s="169" t="s">
        <v>1094</v>
      </c>
      <c r="B110" s="169" t="s">
        <v>1331</v>
      </c>
      <c r="C110" s="169" t="s">
        <v>1332</v>
      </c>
      <c r="D110" s="169" t="s">
        <v>1055</v>
      </c>
    </row>
    <row r="111" spans="1:4" ht="10.5" customHeight="1">
      <c r="A111" s="169" t="s">
        <v>1094</v>
      </c>
      <c r="B111" s="169" t="s">
        <v>1333</v>
      </c>
      <c r="C111" s="169" t="s">
        <v>1334</v>
      </c>
      <c r="D111" s="169" t="s">
        <v>1055</v>
      </c>
    </row>
    <row r="112" spans="1:4" ht="10.5" customHeight="1">
      <c r="A112" s="169" t="s">
        <v>1094</v>
      </c>
      <c r="B112" s="169" t="s">
        <v>1335</v>
      </c>
      <c r="C112" s="169" t="s">
        <v>1336</v>
      </c>
      <c r="D112" s="169" t="s">
        <v>1055</v>
      </c>
    </row>
    <row r="113" spans="1:4" ht="10.5" customHeight="1">
      <c r="A113" s="169" t="s">
        <v>1094</v>
      </c>
      <c r="B113" s="169" t="s">
        <v>1337</v>
      </c>
      <c r="C113" s="169" t="s">
        <v>1338</v>
      </c>
      <c r="D113" s="169" t="s">
        <v>1055</v>
      </c>
    </row>
    <row r="114" spans="1:4" ht="10.5" customHeight="1">
      <c r="A114" s="169" t="s">
        <v>1099</v>
      </c>
      <c r="B114" s="169" t="s">
        <v>1339</v>
      </c>
      <c r="C114" s="169" t="s">
        <v>1340</v>
      </c>
      <c r="D114" s="169" t="s">
        <v>1055</v>
      </c>
    </row>
    <row r="115" spans="1:4" ht="10.5" customHeight="1">
      <c r="A115" s="169" t="s">
        <v>1099</v>
      </c>
      <c r="B115" s="169" t="s">
        <v>1341</v>
      </c>
      <c r="C115" s="169" t="s">
        <v>1342</v>
      </c>
      <c r="D115" s="169" t="s">
        <v>1055</v>
      </c>
    </row>
    <row r="116" spans="1:4" ht="10.5" customHeight="1">
      <c r="A116" s="169" t="s">
        <v>1099</v>
      </c>
      <c r="B116" s="169" t="s">
        <v>1343</v>
      </c>
      <c r="C116" s="169" t="s">
        <v>1344</v>
      </c>
      <c r="D116" s="169" t="s">
        <v>1098</v>
      </c>
    </row>
    <row r="117" spans="1:4" ht="10.5" customHeight="1">
      <c r="A117" s="169" t="s">
        <v>1099</v>
      </c>
      <c r="B117" s="169" t="s">
        <v>1345</v>
      </c>
      <c r="C117" s="169" t="s">
        <v>1346</v>
      </c>
      <c r="D117" s="169" t="s">
        <v>1055</v>
      </c>
    </row>
    <row r="118" spans="1:4" ht="10.5" customHeight="1">
      <c r="A118" s="169" t="s">
        <v>1099</v>
      </c>
      <c r="B118" s="169" t="s">
        <v>1347</v>
      </c>
      <c r="C118" s="169" t="s">
        <v>1348</v>
      </c>
      <c r="D118" s="169" t="s">
        <v>1055</v>
      </c>
    </row>
    <row r="119" spans="1:4" ht="10.5" customHeight="1">
      <c r="A119" s="169" t="s">
        <v>1099</v>
      </c>
      <c r="B119" s="169" t="s">
        <v>1349</v>
      </c>
      <c r="C119" s="169" t="s">
        <v>1350</v>
      </c>
      <c r="D119" s="169" t="s">
        <v>1055</v>
      </c>
    </row>
    <row r="120" spans="1:4" ht="10.5" customHeight="1">
      <c r="A120" s="169" t="s">
        <v>1099</v>
      </c>
      <c r="B120" s="169" t="s">
        <v>1099</v>
      </c>
      <c r="C120" s="169" t="s">
        <v>1351</v>
      </c>
      <c r="D120" s="169" t="s">
        <v>1058</v>
      </c>
    </row>
    <row r="121" spans="1:4" ht="10.5" customHeight="1">
      <c r="A121" s="169" t="s">
        <v>1099</v>
      </c>
      <c r="B121" s="169" t="s">
        <v>1352</v>
      </c>
      <c r="C121" s="169" t="s">
        <v>1353</v>
      </c>
      <c r="D121" s="169" t="s">
        <v>1055</v>
      </c>
    </row>
    <row r="122" spans="1:4" ht="10.5" customHeight="1">
      <c r="A122" s="169" t="s">
        <v>1099</v>
      </c>
      <c r="B122" s="169" t="s">
        <v>1354</v>
      </c>
      <c r="C122" s="169" t="s">
        <v>1355</v>
      </c>
      <c r="D122" s="169" t="s">
        <v>1055</v>
      </c>
    </row>
    <row r="123" spans="1:4" ht="10.5" customHeight="1">
      <c r="A123" s="169" t="s">
        <v>1099</v>
      </c>
      <c r="B123" s="169" t="s">
        <v>1356</v>
      </c>
      <c r="C123" s="169" t="s">
        <v>1357</v>
      </c>
      <c r="D123" s="169" t="s">
        <v>1055</v>
      </c>
    </row>
    <row r="124" spans="1:4" ht="10.5" customHeight="1">
      <c r="A124" s="169" t="s">
        <v>1099</v>
      </c>
      <c r="B124" s="169" t="s">
        <v>1358</v>
      </c>
      <c r="C124" s="169" t="s">
        <v>1359</v>
      </c>
      <c r="D124" s="169" t="s">
        <v>1055</v>
      </c>
    </row>
    <row r="125" spans="1:4" ht="10.5" customHeight="1">
      <c r="A125" s="169" t="s">
        <v>1099</v>
      </c>
      <c r="B125" s="169" t="s">
        <v>1360</v>
      </c>
      <c r="C125" s="169" t="s">
        <v>1361</v>
      </c>
      <c r="D125" s="169" t="s">
        <v>1055</v>
      </c>
    </row>
    <row r="126" spans="1:4" ht="10.5" customHeight="1">
      <c r="A126" s="169" t="s">
        <v>1099</v>
      </c>
      <c r="B126" s="169" t="s">
        <v>1362</v>
      </c>
      <c r="C126" s="169" t="s">
        <v>1363</v>
      </c>
      <c r="D126" s="169" t="s">
        <v>1055</v>
      </c>
    </row>
    <row r="127" spans="1:4" ht="10.5" customHeight="1">
      <c r="A127" s="169" t="s">
        <v>1103</v>
      </c>
      <c r="B127" s="169" t="s">
        <v>1364</v>
      </c>
      <c r="C127" s="169" t="s">
        <v>1365</v>
      </c>
      <c r="D127" s="169" t="s">
        <v>1055</v>
      </c>
    </row>
    <row r="128" spans="1:4" ht="10.5" customHeight="1">
      <c r="A128" s="169" t="s">
        <v>1103</v>
      </c>
      <c r="B128" s="169" t="s">
        <v>1366</v>
      </c>
      <c r="C128" s="169" t="s">
        <v>1367</v>
      </c>
      <c r="D128" s="169" t="s">
        <v>1055</v>
      </c>
    </row>
    <row r="129" spans="1:4" ht="10.5" customHeight="1">
      <c r="A129" s="169" t="s">
        <v>1103</v>
      </c>
      <c r="B129" s="169" t="s">
        <v>1270</v>
      </c>
      <c r="C129" s="169" t="s">
        <v>1368</v>
      </c>
      <c r="D129" s="169" t="s">
        <v>1055</v>
      </c>
    </row>
    <row r="130" spans="1:4" ht="10.5" customHeight="1">
      <c r="A130" s="169" t="s">
        <v>1103</v>
      </c>
      <c r="B130" s="169" t="s">
        <v>1369</v>
      </c>
      <c r="C130" s="169" t="s">
        <v>1370</v>
      </c>
      <c r="D130" s="169" t="s">
        <v>1098</v>
      </c>
    </row>
    <row r="131" spans="1:4" ht="10.5" customHeight="1">
      <c r="A131" s="169" t="s">
        <v>1103</v>
      </c>
      <c r="B131" s="169" t="s">
        <v>1371</v>
      </c>
      <c r="C131" s="169" t="s">
        <v>1372</v>
      </c>
      <c r="D131" s="169" t="s">
        <v>1055</v>
      </c>
    </row>
    <row r="132" spans="1:4" ht="10.5" customHeight="1">
      <c r="A132" s="169" t="s">
        <v>1103</v>
      </c>
      <c r="B132" s="169" t="s">
        <v>1103</v>
      </c>
      <c r="C132" s="169" t="s">
        <v>1373</v>
      </c>
      <c r="D132" s="169" t="s">
        <v>1058</v>
      </c>
    </row>
    <row r="133" spans="1:4" ht="10.5" customHeight="1">
      <c r="A133" s="169" t="s">
        <v>1103</v>
      </c>
      <c r="B133" s="169" t="s">
        <v>1374</v>
      </c>
      <c r="C133" s="169" t="s">
        <v>1375</v>
      </c>
      <c r="D133" s="169" t="s">
        <v>1055</v>
      </c>
    </row>
    <row r="134" spans="1:4" ht="10.5" customHeight="1">
      <c r="A134" s="169" t="s">
        <v>1103</v>
      </c>
      <c r="B134" s="169" t="s">
        <v>1376</v>
      </c>
      <c r="C134" s="169" t="s">
        <v>1377</v>
      </c>
      <c r="D134" s="169" t="s">
        <v>1055</v>
      </c>
    </row>
    <row r="135" spans="1:4" ht="10.5" customHeight="1">
      <c r="A135" s="169" t="s">
        <v>1103</v>
      </c>
      <c r="B135" s="169" t="s">
        <v>1378</v>
      </c>
      <c r="C135" s="169" t="s">
        <v>1379</v>
      </c>
      <c r="D135" s="169" t="s">
        <v>1055</v>
      </c>
    </row>
    <row r="136" spans="1:4" ht="10.5" customHeight="1">
      <c r="A136" s="169" t="s">
        <v>1103</v>
      </c>
      <c r="B136" s="169" t="s">
        <v>1380</v>
      </c>
      <c r="C136" s="169" t="s">
        <v>1381</v>
      </c>
      <c r="D136" s="169" t="s">
        <v>1055</v>
      </c>
    </row>
    <row r="137" spans="1:4" ht="10.5" customHeight="1">
      <c r="A137" s="169" t="s">
        <v>1103</v>
      </c>
      <c r="B137" s="169" t="s">
        <v>1382</v>
      </c>
      <c r="C137" s="169" t="s">
        <v>1383</v>
      </c>
      <c r="D137" s="169" t="s">
        <v>1055</v>
      </c>
    </row>
    <row r="138" spans="1:4" ht="10.5" customHeight="1">
      <c r="A138" s="169" t="s">
        <v>1103</v>
      </c>
      <c r="B138" s="169" t="s">
        <v>1384</v>
      </c>
      <c r="C138" s="169" t="s">
        <v>1385</v>
      </c>
      <c r="D138" s="169" t="s">
        <v>1055</v>
      </c>
    </row>
    <row r="139" spans="1:4" ht="10.5" customHeight="1">
      <c r="A139" s="169" t="s">
        <v>1107</v>
      </c>
      <c r="B139" s="169" t="s">
        <v>1386</v>
      </c>
      <c r="C139" s="169" t="s">
        <v>1387</v>
      </c>
      <c r="D139" s="169" t="s">
        <v>1055</v>
      </c>
    </row>
    <row r="140" spans="1:4" ht="10.5" customHeight="1">
      <c r="A140" s="169" t="s">
        <v>1107</v>
      </c>
      <c r="B140" s="169" t="s">
        <v>1388</v>
      </c>
      <c r="C140" s="169" t="s">
        <v>1389</v>
      </c>
      <c r="D140" s="169" t="s">
        <v>1055</v>
      </c>
    </row>
    <row r="141" spans="1:4" ht="10.5" customHeight="1">
      <c r="A141" s="169" t="s">
        <v>1107</v>
      </c>
      <c r="B141" s="169" t="s">
        <v>1390</v>
      </c>
      <c r="C141" s="169" t="s">
        <v>1391</v>
      </c>
      <c r="D141" s="169" t="s">
        <v>1055</v>
      </c>
    </row>
    <row r="142" spans="1:4" ht="10.5" customHeight="1">
      <c r="A142" s="169" t="s">
        <v>1107</v>
      </c>
      <c r="B142" s="169" t="s">
        <v>1107</v>
      </c>
      <c r="C142" s="169" t="s">
        <v>1392</v>
      </c>
      <c r="D142" s="169" t="s">
        <v>1058</v>
      </c>
    </row>
    <row r="143" spans="1:4" ht="10.5" customHeight="1">
      <c r="A143" s="169" t="s">
        <v>1107</v>
      </c>
      <c r="B143" s="169" t="s">
        <v>1393</v>
      </c>
      <c r="C143" s="169" t="s">
        <v>1394</v>
      </c>
      <c r="D143" s="169" t="s">
        <v>1055</v>
      </c>
    </row>
    <row r="144" spans="1:4" ht="10.5" customHeight="1">
      <c r="A144" s="169" t="s">
        <v>1107</v>
      </c>
      <c r="B144" s="169" t="s">
        <v>1395</v>
      </c>
      <c r="C144" s="169" t="s">
        <v>1396</v>
      </c>
      <c r="D144" s="169" t="s">
        <v>1055</v>
      </c>
    </row>
    <row r="145" spans="1:4" ht="10.5" customHeight="1">
      <c r="A145" s="169" t="s">
        <v>1107</v>
      </c>
      <c r="B145" s="169" t="s">
        <v>1397</v>
      </c>
      <c r="C145" s="169" t="s">
        <v>1398</v>
      </c>
      <c r="D145" s="169" t="s">
        <v>1055</v>
      </c>
    </row>
    <row r="146" spans="1:4" ht="10.5" customHeight="1">
      <c r="A146" s="169" t="s">
        <v>1107</v>
      </c>
      <c r="B146" s="169" t="s">
        <v>1399</v>
      </c>
      <c r="C146" s="169" t="s">
        <v>1400</v>
      </c>
      <c r="D146" s="169" t="s">
        <v>1055</v>
      </c>
    </row>
    <row r="147" spans="1:4" ht="10.5" customHeight="1">
      <c r="A147" s="169" t="s">
        <v>1107</v>
      </c>
      <c r="B147" s="169" t="s">
        <v>1401</v>
      </c>
      <c r="C147" s="169" t="s">
        <v>1402</v>
      </c>
      <c r="D147" s="169" t="s">
        <v>1055</v>
      </c>
    </row>
    <row r="148" spans="1:4" ht="10.5" customHeight="1">
      <c r="A148" s="169" t="s">
        <v>1107</v>
      </c>
      <c r="B148" s="169" t="s">
        <v>1403</v>
      </c>
      <c r="C148" s="169" t="s">
        <v>1404</v>
      </c>
      <c r="D148" s="169" t="s">
        <v>1320</v>
      </c>
    </row>
    <row r="149" spans="1:4" ht="10.5" customHeight="1">
      <c r="A149" s="169" t="s">
        <v>1107</v>
      </c>
      <c r="B149" s="169" t="s">
        <v>1405</v>
      </c>
      <c r="C149" s="169" t="s">
        <v>1406</v>
      </c>
      <c r="D149" s="169" t="s">
        <v>1055</v>
      </c>
    </row>
    <row r="150" spans="1:4" ht="10.5" customHeight="1">
      <c r="A150" s="169" t="s">
        <v>1107</v>
      </c>
      <c r="B150" s="169" t="s">
        <v>1407</v>
      </c>
      <c r="C150" s="169" t="s">
        <v>1408</v>
      </c>
      <c r="D150" s="169" t="s">
        <v>1055</v>
      </c>
    </row>
    <row r="151" spans="1:4" ht="10.5" customHeight="1">
      <c r="A151" s="169" t="s">
        <v>1107</v>
      </c>
      <c r="B151" s="169" t="s">
        <v>1409</v>
      </c>
      <c r="C151" s="169" t="s">
        <v>1410</v>
      </c>
      <c r="D151" s="169" t="s">
        <v>1055</v>
      </c>
    </row>
    <row r="152" spans="1:4" ht="10.5" customHeight="1">
      <c r="A152" s="169" t="s">
        <v>1111</v>
      </c>
      <c r="B152" s="169" t="s">
        <v>1411</v>
      </c>
      <c r="C152" s="169" t="s">
        <v>1412</v>
      </c>
      <c r="D152" s="169" t="s">
        <v>1055</v>
      </c>
    </row>
    <row r="153" spans="1:4" ht="10.5" customHeight="1">
      <c r="A153" s="169" t="s">
        <v>1111</v>
      </c>
      <c r="B153" s="169" t="s">
        <v>1111</v>
      </c>
      <c r="C153" s="169" t="s">
        <v>1413</v>
      </c>
      <c r="D153" s="169" t="s">
        <v>1058</v>
      </c>
    </row>
    <row r="154" spans="1:4" ht="10.5" customHeight="1">
      <c r="A154" s="169" t="s">
        <v>1111</v>
      </c>
      <c r="B154" s="169" t="s">
        <v>1414</v>
      </c>
      <c r="C154" s="169" t="s">
        <v>1415</v>
      </c>
      <c r="D154" s="169" t="s">
        <v>1055</v>
      </c>
    </row>
    <row r="155" spans="1:4" ht="10.5" customHeight="1">
      <c r="A155" s="169" t="s">
        <v>1111</v>
      </c>
      <c r="B155" s="169" t="s">
        <v>1416</v>
      </c>
      <c r="C155" s="169" t="s">
        <v>1417</v>
      </c>
      <c r="D155" s="169" t="s">
        <v>1055</v>
      </c>
    </row>
    <row r="156" spans="1:4" ht="10.5" customHeight="1">
      <c r="A156" s="169" t="s">
        <v>1111</v>
      </c>
      <c r="B156" s="169" t="s">
        <v>1418</v>
      </c>
      <c r="C156" s="169" t="s">
        <v>1419</v>
      </c>
      <c r="D156" s="169" t="s">
        <v>1055</v>
      </c>
    </row>
    <row r="157" spans="1:4" ht="10.5" customHeight="1">
      <c r="A157" s="169" t="s">
        <v>1111</v>
      </c>
      <c r="B157" s="169" t="s">
        <v>1420</v>
      </c>
      <c r="C157" s="169" t="s">
        <v>1421</v>
      </c>
      <c r="D157" s="169" t="s">
        <v>1055</v>
      </c>
    </row>
    <row r="158" spans="1:4" ht="10.5" customHeight="1">
      <c r="A158" s="169" t="s">
        <v>1111</v>
      </c>
      <c r="B158" s="169" t="s">
        <v>1422</v>
      </c>
      <c r="C158" s="169" t="s">
        <v>1423</v>
      </c>
      <c r="D158" s="169" t="s">
        <v>1055</v>
      </c>
    </row>
    <row r="159" spans="1:4" ht="10.5" customHeight="1">
      <c r="A159" s="169" t="s">
        <v>1111</v>
      </c>
      <c r="B159" s="169" t="s">
        <v>1424</v>
      </c>
      <c r="C159" s="169" t="s">
        <v>1425</v>
      </c>
      <c r="D159" s="169" t="s">
        <v>1055</v>
      </c>
    </row>
    <row r="160" spans="1:4" ht="10.5" customHeight="1">
      <c r="A160" s="169" t="s">
        <v>1111</v>
      </c>
      <c r="B160" s="169" t="s">
        <v>1426</v>
      </c>
      <c r="C160" s="169" t="s">
        <v>1427</v>
      </c>
      <c r="D160" s="169" t="s">
        <v>1055</v>
      </c>
    </row>
    <row r="161" spans="1:4" ht="10.5" customHeight="1">
      <c r="A161" s="169" t="s">
        <v>1111</v>
      </c>
      <c r="B161" s="169" t="s">
        <v>1428</v>
      </c>
      <c r="C161" s="169" t="s">
        <v>1429</v>
      </c>
      <c r="D161" s="169" t="s">
        <v>1320</v>
      </c>
    </row>
    <row r="162" spans="1:4" ht="10.5" customHeight="1">
      <c r="A162" s="169" t="s">
        <v>1111</v>
      </c>
      <c r="B162" s="169" t="s">
        <v>1430</v>
      </c>
      <c r="C162" s="169" t="s">
        <v>1431</v>
      </c>
      <c r="D162" s="169" t="s">
        <v>1320</v>
      </c>
    </row>
    <row r="163" spans="1:4" ht="10.5" customHeight="1">
      <c r="A163" s="169" t="s">
        <v>1111</v>
      </c>
      <c r="B163" s="169" t="s">
        <v>1432</v>
      </c>
      <c r="C163" s="169" t="s">
        <v>1433</v>
      </c>
      <c r="D163" s="169" t="s">
        <v>1055</v>
      </c>
    </row>
    <row r="164" spans="1:4" ht="10.5" customHeight="1">
      <c r="A164" s="169" t="s">
        <v>1111</v>
      </c>
      <c r="B164" s="169" t="s">
        <v>1325</v>
      </c>
      <c r="C164" s="169" t="s">
        <v>1434</v>
      </c>
      <c r="D164" s="169" t="s">
        <v>1055</v>
      </c>
    </row>
    <row r="165" spans="1:4" ht="10.5" customHeight="1">
      <c r="A165" s="169" t="s">
        <v>1111</v>
      </c>
      <c r="B165" s="169" t="s">
        <v>1435</v>
      </c>
      <c r="C165" s="169" t="s">
        <v>1436</v>
      </c>
      <c r="D165" s="169" t="s">
        <v>1055</v>
      </c>
    </row>
    <row r="166" spans="1:4" ht="10.5" customHeight="1">
      <c r="A166" s="169" t="s">
        <v>1111</v>
      </c>
      <c r="B166" s="169" t="s">
        <v>1437</v>
      </c>
      <c r="C166" s="169" t="s">
        <v>1438</v>
      </c>
      <c r="D166" s="169" t="s">
        <v>1055</v>
      </c>
    </row>
    <row r="167" spans="1:4" ht="10.5" customHeight="1">
      <c r="A167" s="169" t="s">
        <v>1111</v>
      </c>
      <c r="B167" s="169" t="s">
        <v>1439</v>
      </c>
      <c r="C167" s="169" t="s">
        <v>1440</v>
      </c>
      <c r="D167" s="169" t="s">
        <v>1055</v>
      </c>
    </row>
    <row r="168" spans="1:4" ht="10.5" customHeight="1">
      <c r="A168" s="169" t="s">
        <v>1111</v>
      </c>
      <c r="B168" s="169" t="s">
        <v>1441</v>
      </c>
      <c r="C168" s="169" t="s">
        <v>1442</v>
      </c>
      <c r="D168" s="169" t="s">
        <v>1055</v>
      </c>
    </row>
    <row r="169" spans="1:4" ht="10.5" customHeight="1">
      <c r="A169" s="169" t="s">
        <v>1115</v>
      </c>
      <c r="B169" s="169" t="s">
        <v>1443</v>
      </c>
      <c r="C169" s="169" t="s">
        <v>1444</v>
      </c>
      <c r="D169" s="169" t="s">
        <v>1055</v>
      </c>
    </row>
    <row r="170" spans="1:4" ht="10.5" customHeight="1">
      <c r="A170" s="169" t="s">
        <v>1115</v>
      </c>
      <c r="B170" s="169" t="s">
        <v>1445</v>
      </c>
      <c r="C170" s="169" t="s">
        <v>1446</v>
      </c>
      <c r="D170" s="169" t="s">
        <v>1055</v>
      </c>
    </row>
    <row r="171" spans="1:4" ht="10.5" customHeight="1">
      <c r="A171" s="169" t="s">
        <v>1115</v>
      </c>
      <c r="B171" s="169" t="s">
        <v>1447</v>
      </c>
      <c r="C171" s="169" t="s">
        <v>1448</v>
      </c>
      <c r="D171" s="169" t="s">
        <v>1055</v>
      </c>
    </row>
    <row r="172" spans="1:4" ht="10.5" customHeight="1">
      <c r="A172" s="169" t="s">
        <v>1115</v>
      </c>
      <c r="B172" s="169" t="s">
        <v>1115</v>
      </c>
      <c r="C172" s="169" t="s">
        <v>1449</v>
      </c>
      <c r="D172" s="169" t="s">
        <v>1058</v>
      </c>
    </row>
    <row r="173" spans="1:4" ht="10.5" customHeight="1">
      <c r="A173" s="169" t="s">
        <v>1115</v>
      </c>
      <c r="B173" s="169" t="s">
        <v>1450</v>
      </c>
      <c r="C173" s="169" t="s">
        <v>1451</v>
      </c>
      <c r="D173" s="169" t="s">
        <v>1055</v>
      </c>
    </row>
    <row r="174" spans="1:4" ht="10.5" customHeight="1">
      <c r="A174" s="169" t="s">
        <v>1115</v>
      </c>
      <c r="B174" s="169" t="s">
        <v>1452</v>
      </c>
      <c r="C174" s="169" t="s">
        <v>1453</v>
      </c>
      <c r="D174" s="169" t="s">
        <v>1055</v>
      </c>
    </row>
    <row r="175" spans="1:4" ht="10.5" customHeight="1">
      <c r="A175" s="169" t="s">
        <v>1115</v>
      </c>
      <c r="B175" s="169" t="s">
        <v>1454</v>
      </c>
      <c r="C175" s="169" t="s">
        <v>1455</v>
      </c>
      <c r="D175" s="169" t="s">
        <v>1055</v>
      </c>
    </row>
    <row r="176" spans="1:4" ht="10.5" customHeight="1">
      <c r="A176" s="169" t="s">
        <v>1115</v>
      </c>
      <c r="B176" s="169" t="s">
        <v>1456</v>
      </c>
      <c r="C176" s="169" t="s">
        <v>1457</v>
      </c>
      <c r="D176" s="169" t="s">
        <v>1055</v>
      </c>
    </row>
    <row r="177" spans="1:4" ht="10.5" customHeight="1">
      <c r="A177" s="169" t="s">
        <v>1115</v>
      </c>
      <c r="B177" s="169" t="s">
        <v>1458</v>
      </c>
      <c r="C177" s="169" t="s">
        <v>1459</v>
      </c>
      <c r="D177" s="169" t="s">
        <v>1055</v>
      </c>
    </row>
    <row r="178" spans="1:4" ht="10.5" customHeight="1">
      <c r="A178" s="169" t="s">
        <v>1115</v>
      </c>
      <c r="B178" s="169" t="s">
        <v>1358</v>
      </c>
      <c r="C178" s="169" t="s">
        <v>1460</v>
      </c>
      <c r="D178" s="169" t="s">
        <v>1055</v>
      </c>
    </row>
    <row r="179" spans="1:4" ht="10.5" customHeight="1">
      <c r="A179" s="169" t="s">
        <v>1115</v>
      </c>
      <c r="B179" s="169" t="s">
        <v>1461</v>
      </c>
      <c r="C179" s="169" t="s">
        <v>1462</v>
      </c>
      <c r="D179" s="169" t="s">
        <v>1055</v>
      </c>
    </row>
    <row r="180" spans="1:4" ht="10.5" customHeight="1">
      <c r="A180" s="169" t="s">
        <v>1119</v>
      </c>
      <c r="B180" s="169" t="s">
        <v>1463</v>
      </c>
      <c r="C180" s="169" t="s">
        <v>1464</v>
      </c>
      <c r="D180" s="169" t="s">
        <v>1055</v>
      </c>
    </row>
    <row r="181" spans="1:4" ht="10.5" customHeight="1">
      <c r="A181" s="169" t="s">
        <v>1119</v>
      </c>
      <c r="B181" s="169" t="s">
        <v>1465</v>
      </c>
      <c r="C181" s="169" t="s">
        <v>1466</v>
      </c>
      <c r="D181" s="169" t="s">
        <v>1055</v>
      </c>
    </row>
    <row r="182" spans="1:4" ht="10.5" customHeight="1">
      <c r="A182" s="169" t="s">
        <v>1119</v>
      </c>
      <c r="B182" s="169" t="s">
        <v>1467</v>
      </c>
      <c r="C182" s="169" t="s">
        <v>1468</v>
      </c>
      <c r="D182" s="169" t="s">
        <v>1055</v>
      </c>
    </row>
    <row r="183" spans="1:4" ht="10.5" customHeight="1">
      <c r="A183" s="169" t="s">
        <v>1119</v>
      </c>
      <c r="B183" s="169" t="s">
        <v>1469</v>
      </c>
      <c r="C183" s="169" t="s">
        <v>1470</v>
      </c>
      <c r="D183" s="169" t="s">
        <v>1055</v>
      </c>
    </row>
    <row r="184" spans="1:4" ht="10.5" customHeight="1">
      <c r="A184" s="169" t="s">
        <v>1119</v>
      </c>
      <c r="B184" s="169" t="s">
        <v>1471</v>
      </c>
      <c r="C184" s="169" t="s">
        <v>1472</v>
      </c>
      <c r="D184" s="169" t="s">
        <v>1055</v>
      </c>
    </row>
    <row r="185" spans="1:4" ht="10.5" customHeight="1">
      <c r="A185" s="169" t="s">
        <v>1119</v>
      </c>
      <c r="B185" s="169" t="s">
        <v>1473</v>
      </c>
      <c r="C185" s="169" t="s">
        <v>1474</v>
      </c>
      <c r="D185" s="169" t="s">
        <v>1055</v>
      </c>
    </row>
    <row r="186" spans="1:4" ht="10.5" customHeight="1">
      <c r="A186" s="169" t="s">
        <v>1119</v>
      </c>
      <c r="B186" s="169" t="s">
        <v>1475</v>
      </c>
      <c r="C186" s="169" t="s">
        <v>1476</v>
      </c>
      <c r="D186" s="169" t="s">
        <v>1055</v>
      </c>
    </row>
    <row r="187" spans="1:4" ht="10.5" customHeight="1">
      <c r="A187" s="169" t="s">
        <v>1119</v>
      </c>
      <c r="B187" s="169" t="s">
        <v>1119</v>
      </c>
      <c r="C187" s="169" t="s">
        <v>1477</v>
      </c>
      <c r="D187" s="169" t="s">
        <v>1058</v>
      </c>
    </row>
    <row r="188" spans="1:4" ht="10.5" customHeight="1">
      <c r="A188" s="169" t="s">
        <v>1119</v>
      </c>
      <c r="B188" s="169" t="s">
        <v>1478</v>
      </c>
      <c r="C188" s="169" t="s">
        <v>1479</v>
      </c>
      <c r="D188" s="169" t="s">
        <v>1055</v>
      </c>
    </row>
    <row r="189" spans="1:4" ht="10.5" customHeight="1">
      <c r="A189" s="169" t="s">
        <v>1119</v>
      </c>
      <c r="B189" s="169" t="s">
        <v>1480</v>
      </c>
      <c r="C189" s="169" t="s">
        <v>1481</v>
      </c>
      <c r="D189" s="169" t="s">
        <v>1055</v>
      </c>
    </row>
    <row r="190" spans="1:4" ht="10.5" customHeight="1">
      <c r="A190" s="169" t="s">
        <v>1119</v>
      </c>
      <c r="B190" s="169" t="s">
        <v>1482</v>
      </c>
      <c r="C190" s="169" t="s">
        <v>1483</v>
      </c>
      <c r="D190" s="169" t="s">
        <v>1055</v>
      </c>
    </row>
    <row r="191" spans="1:4" ht="10.5" customHeight="1">
      <c r="A191" s="169" t="s">
        <v>1119</v>
      </c>
      <c r="B191" s="169" t="s">
        <v>1484</v>
      </c>
      <c r="C191" s="169" t="s">
        <v>1485</v>
      </c>
      <c r="D191" s="169" t="s">
        <v>1055</v>
      </c>
    </row>
    <row r="192" spans="1:4" ht="10.5" customHeight="1">
      <c r="A192" s="169" t="s">
        <v>1119</v>
      </c>
      <c r="B192" s="169" t="s">
        <v>1486</v>
      </c>
      <c r="C192" s="169" t="s">
        <v>1487</v>
      </c>
      <c r="D192" s="169" t="s">
        <v>1055</v>
      </c>
    </row>
    <row r="193" spans="1:4" ht="10.5" customHeight="1">
      <c r="A193" s="169" t="s">
        <v>1119</v>
      </c>
      <c r="B193" s="169" t="s">
        <v>1354</v>
      </c>
      <c r="C193" s="169" t="s">
        <v>1488</v>
      </c>
      <c r="D193" s="169" t="s">
        <v>1055</v>
      </c>
    </row>
    <row r="194" spans="1:4" ht="10.5" customHeight="1">
      <c r="A194" s="169" t="s">
        <v>1119</v>
      </c>
      <c r="B194" s="169" t="s">
        <v>1489</v>
      </c>
      <c r="C194" s="169" t="s">
        <v>1490</v>
      </c>
      <c r="D194" s="169" t="s">
        <v>1055</v>
      </c>
    </row>
    <row r="195" spans="1:4" ht="10.5" customHeight="1">
      <c r="A195" s="169" t="s">
        <v>1119</v>
      </c>
      <c r="B195" s="169" t="s">
        <v>1491</v>
      </c>
      <c r="C195" s="169" t="s">
        <v>1492</v>
      </c>
      <c r="D195" s="169" t="s">
        <v>1055</v>
      </c>
    </row>
    <row r="196" spans="1:4" ht="10.5" customHeight="1">
      <c r="A196" s="169" t="s">
        <v>1119</v>
      </c>
      <c r="B196" s="169" t="s">
        <v>1493</v>
      </c>
      <c r="C196" s="169" t="s">
        <v>1494</v>
      </c>
      <c r="D196" s="169" t="s">
        <v>1055</v>
      </c>
    </row>
    <row r="197" spans="1:4" ht="10.5" customHeight="1">
      <c r="A197" s="169" t="s">
        <v>1119</v>
      </c>
      <c r="B197" s="169" t="s">
        <v>1495</v>
      </c>
      <c r="C197" s="169" t="s">
        <v>1496</v>
      </c>
      <c r="D197" s="169" t="s">
        <v>1320</v>
      </c>
    </row>
    <row r="198" spans="1:4" ht="10.5" customHeight="1">
      <c r="A198" s="169" t="s">
        <v>1119</v>
      </c>
      <c r="B198" s="169" t="s">
        <v>1497</v>
      </c>
      <c r="C198" s="169" t="s">
        <v>1498</v>
      </c>
      <c r="D198" s="169" t="s">
        <v>1055</v>
      </c>
    </row>
    <row r="199" spans="1:4" ht="10.5" customHeight="1">
      <c r="A199" s="169" t="s">
        <v>1119</v>
      </c>
      <c r="B199" s="169" t="s">
        <v>1499</v>
      </c>
      <c r="C199" s="169" t="s">
        <v>1500</v>
      </c>
      <c r="D199" s="169" t="s">
        <v>1055</v>
      </c>
    </row>
    <row r="200" spans="1:4" ht="10.5" customHeight="1">
      <c r="A200" s="169" t="s">
        <v>1123</v>
      </c>
      <c r="B200" s="169" t="s">
        <v>1501</v>
      </c>
      <c r="C200" s="169" t="s">
        <v>1502</v>
      </c>
      <c r="D200" s="169" t="s">
        <v>1055</v>
      </c>
    </row>
    <row r="201" spans="1:4" ht="10.5" customHeight="1">
      <c r="A201" s="169" t="s">
        <v>1123</v>
      </c>
      <c r="B201" s="169" t="s">
        <v>1503</v>
      </c>
      <c r="C201" s="169" t="s">
        <v>1504</v>
      </c>
      <c r="D201" s="169" t="s">
        <v>1055</v>
      </c>
    </row>
    <row r="202" spans="1:4" ht="10.5" customHeight="1">
      <c r="A202" s="169" t="s">
        <v>1123</v>
      </c>
      <c r="B202" s="169" t="s">
        <v>1505</v>
      </c>
      <c r="C202" s="169" t="s">
        <v>1506</v>
      </c>
      <c r="D202" s="169" t="s">
        <v>1055</v>
      </c>
    </row>
    <row r="203" spans="1:4" ht="10.5" customHeight="1">
      <c r="A203" s="169" t="s">
        <v>1123</v>
      </c>
      <c r="B203" s="169" t="s">
        <v>1507</v>
      </c>
      <c r="C203" s="169" t="s">
        <v>1508</v>
      </c>
      <c r="D203" s="169" t="s">
        <v>1055</v>
      </c>
    </row>
    <row r="204" spans="1:4" ht="10.5" customHeight="1">
      <c r="A204" s="169" t="s">
        <v>1123</v>
      </c>
      <c r="B204" s="169" t="s">
        <v>1509</v>
      </c>
      <c r="C204" s="169" t="s">
        <v>1510</v>
      </c>
      <c r="D204" s="169" t="s">
        <v>1055</v>
      </c>
    </row>
    <row r="205" spans="1:4" ht="10.5" customHeight="1">
      <c r="A205" s="169" t="s">
        <v>1123</v>
      </c>
      <c r="B205" s="169" t="s">
        <v>1511</v>
      </c>
      <c r="C205" s="169" t="s">
        <v>1512</v>
      </c>
      <c r="D205" s="169" t="s">
        <v>1055</v>
      </c>
    </row>
    <row r="206" spans="1:4" ht="10.5" customHeight="1">
      <c r="A206" s="169" t="s">
        <v>1123</v>
      </c>
      <c r="B206" s="169" t="s">
        <v>1513</v>
      </c>
      <c r="C206" s="169" t="s">
        <v>1514</v>
      </c>
      <c r="D206" s="169" t="s">
        <v>1055</v>
      </c>
    </row>
    <row r="207" spans="1:4" ht="10.5" customHeight="1">
      <c r="A207" s="169" t="s">
        <v>1123</v>
      </c>
      <c r="B207" s="169" t="s">
        <v>1515</v>
      </c>
      <c r="C207" s="169" t="s">
        <v>1516</v>
      </c>
      <c r="D207" s="169" t="s">
        <v>1098</v>
      </c>
    </row>
    <row r="208" spans="1:4" ht="10.5" customHeight="1">
      <c r="A208" s="169" t="s">
        <v>1123</v>
      </c>
      <c r="B208" s="169" t="s">
        <v>1517</v>
      </c>
      <c r="C208" s="169" t="s">
        <v>1518</v>
      </c>
      <c r="D208" s="169" t="s">
        <v>1055</v>
      </c>
    </row>
    <row r="209" spans="1:4" ht="10.5" customHeight="1">
      <c r="A209" s="169" t="s">
        <v>1123</v>
      </c>
      <c r="B209" s="169" t="s">
        <v>1519</v>
      </c>
      <c r="C209" s="169" t="s">
        <v>1520</v>
      </c>
      <c r="D209" s="169" t="s">
        <v>1055</v>
      </c>
    </row>
    <row r="210" spans="1:4" ht="10.5" customHeight="1">
      <c r="A210" s="169" t="s">
        <v>1123</v>
      </c>
      <c r="B210" s="169" t="s">
        <v>1123</v>
      </c>
      <c r="C210" s="169" t="s">
        <v>1521</v>
      </c>
      <c r="D210" s="169" t="s">
        <v>1058</v>
      </c>
    </row>
    <row r="211" spans="1:4" ht="10.5" customHeight="1">
      <c r="A211" s="169" t="s">
        <v>1123</v>
      </c>
      <c r="B211" s="169" t="s">
        <v>1522</v>
      </c>
      <c r="C211" s="169" t="s">
        <v>1523</v>
      </c>
      <c r="D211" s="169" t="s">
        <v>1055</v>
      </c>
    </row>
    <row r="212" spans="1:4" ht="10.5" customHeight="1">
      <c r="A212" s="169" t="s">
        <v>1123</v>
      </c>
      <c r="B212" s="169" t="s">
        <v>1352</v>
      </c>
      <c r="C212" s="169" t="s">
        <v>1524</v>
      </c>
      <c r="D212" s="169" t="s">
        <v>1055</v>
      </c>
    </row>
    <row r="213" spans="1:4" ht="10.5" customHeight="1">
      <c r="A213" s="169" t="s">
        <v>1123</v>
      </c>
      <c r="B213" s="169" t="s">
        <v>1525</v>
      </c>
      <c r="C213" s="169" t="s">
        <v>1526</v>
      </c>
      <c r="D213" s="169" t="s">
        <v>1055</v>
      </c>
    </row>
    <row r="214" spans="1:4" ht="10.5" customHeight="1">
      <c r="A214" s="169" t="s">
        <v>1123</v>
      </c>
      <c r="B214" s="169" t="s">
        <v>1354</v>
      </c>
      <c r="C214" s="169" t="s">
        <v>1527</v>
      </c>
      <c r="D214" s="169" t="s">
        <v>1055</v>
      </c>
    </row>
    <row r="215" spans="1:4" ht="10.5" customHeight="1">
      <c r="A215" s="169" t="s">
        <v>1123</v>
      </c>
      <c r="B215" s="169" t="s">
        <v>1528</v>
      </c>
      <c r="C215" s="169" t="s">
        <v>1529</v>
      </c>
      <c r="D215" s="169" t="s">
        <v>1055</v>
      </c>
    </row>
    <row r="216" spans="1:4" ht="10.5" customHeight="1">
      <c r="A216" s="169" t="s">
        <v>1123</v>
      </c>
      <c r="B216" s="169" t="s">
        <v>1530</v>
      </c>
      <c r="C216" s="169" t="s">
        <v>1531</v>
      </c>
      <c r="D216" s="169" t="s">
        <v>1055</v>
      </c>
    </row>
    <row r="217" spans="1:4" ht="10.5" customHeight="1">
      <c r="A217" s="169" t="s">
        <v>1123</v>
      </c>
      <c r="B217" s="169" t="s">
        <v>1532</v>
      </c>
      <c r="C217" s="169" t="s">
        <v>1533</v>
      </c>
      <c r="D217" s="169" t="s">
        <v>1055</v>
      </c>
    </row>
    <row r="218" spans="1:4" ht="10.5" customHeight="1">
      <c r="A218" s="169" t="s">
        <v>1123</v>
      </c>
      <c r="B218" s="169" t="s">
        <v>1534</v>
      </c>
      <c r="C218" s="169" t="s">
        <v>1535</v>
      </c>
      <c r="D218" s="169" t="s">
        <v>1055</v>
      </c>
    </row>
    <row r="219" spans="1:4" ht="10.5" customHeight="1">
      <c r="A219" s="169" t="s">
        <v>1127</v>
      </c>
      <c r="B219" s="169" t="s">
        <v>1536</v>
      </c>
      <c r="C219" s="169" t="s">
        <v>1537</v>
      </c>
      <c r="D219" s="169" t="s">
        <v>1055</v>
      </c>
    </row>
    <row r="220" spans="1:4" ht="10.5" customHeight="1">
      <c r="A220" s="169" t="s">
        <v>1127</v>
      </c>
      <c r="B220" s="169" t="s">
        <v>1538</v>
      </c>
      <c r="C220" s="169" t="s">
        <v>1539</v>
      </c>
      <c r="D220" s="169" t="s">
        <v>1055</v>
      </c>
    </row>
    <row r="221" spans="1:4" ht="10.5" customHeight="1">
      <c r="A221" s="169" t="s">
        <v>1127</v>
      </c>
      <c r="B221" s="169" t="s">
        <v>1540</v>
      </c>
      <c r="C221" s="169" t="s">
        <v>1541</v>
      </c>
      <c r="D221" s="169" t="s">
        <v>1098</v>
      </c>
    </row>
    <row r="222" spans="1:4" ht="10.5" customHeight="1">
      <c r="A222" s="169" t="s">
        <v>1127</v>
      </c>
      <c r="B222" s="169" t="s">
        <v>1542</v>
      </c>
      <c r="C222" s="169" t="s">
        <v>1543</v>
      </c>
      <c r="D222" s="169" t="s">
        <v>1055</v>
      </c>
    </row>
    <row r="223" spans="1:4" ht="10.5" customHeight="1">
      <c r="A223" s="169" t="s">
        <v>1127</v>
      </c>
      <c r="B223" s="169" t="s">
        <v>1127</v>
      </c>
      <c r="C223" s="169" t="s">
        <v>1544</v>
      </c>
      <c r="D223" s="169" t="s">
        <v>1058</v>
      </c>
    </row>
    <row r="224" spans="1:4" ht="10.5" customHeight="1">
      <c r="A224" s="169" t="s">
        <v>1127</v>
      </c>
      <c r="B224" s="169" t="s">
        <v>1545</v>
      </c>
      <c r="C224" s="169" t="s">
        <v>1546</v>
      </c>
      <c r="D224" s="169" t="s">
        <v>1055</v>
      </c>
    </row>
    <row r="225" spans="1:4" ht="10.5" customHeight="1">
      <c r="A225" s="169" t="s">
        <v>1127</v>
      </c>
      <c r="B225" s="169" t="s">
        <v>1547</v>
      </c>
      <c r="C225" s="169" t="s">
        <v>1548</v>
      </c>
      <c r="D225" s="169" t="s">
        <v>1055</v>
      </c>
    </row>
    <row r="226" spans="1:4" ht="10.5" customHeight="1">
      <c r="A226" s="169" t="s">
        <v>1127</v>
      </c>
      <c r="B226" s="169" t="s">
        <v>1549</v>
      </c>
      <c r="C226" s="169" t="s">
        <v>1550</v>
      </c>
      <c r="D226" s="169" t="s">
        <v>1055</v>
      </c>
    </row>
    <row r="227" spans="1:4" ht="10.5" customHeight="1">
      <c r="A227" s="169" t="s">
        <v>1127</v>
      </c>
      <c r="B227" s="169" t="s">
        <v>1551</v>
      </c>
      <c r="C227" s="169" t="s">
        <v>1552</v>
      </c>
      <c r="D227" s="169" t="s">
        <v>1055</v>
      </c>
    </row>
    <row r="228" spans="1:4" ht="10.5" customHeight="1">
      <c r="A228" s="169" t="s">
        <v>1127</v>
      </c>
      <c r="B228" s="169" t="s">
        <v>1553</v>
      </c>
      <c r="C228" s="169" t="s">
        <v>1554</v>
      </c>
      <c r="D228" s="169" t="s">
        <v>1055</v>
      </c>
    </row>
    <row r="229" spans="1:4" ht="10.5" customHeight="1">
      <c r="A229" s="169" t="s">
        <v>1127</v>
      </c>
      <c r="B229" s="169" t="s">
        <v>1113</v>
      </c>
      <c r="C229" s="169" t="s">
        <v>1555</v>
      </c>
      <c r="D229" s="169" t="s">
        <v>1055</v>
      </c>
    </row>
    <row r="230" spans="1:4" ht="10.5" customHeight="1">
      <c r="A230" s="169" t="s">
        <v>1127</v>
      </c>
      <c r="B230" s="169" t="s">
        <v>1556</v>
      </c>
      <c r="C230" s="169" t="s">
        <v>1557</v>
      </c>
      <c r="D230" s="169" t="s">
        <v>1055</v>
      </c>
    </row>
    <row r="231" spans="1:4" ht="10.5" customHeight="1">
      <c r="A231" s="169" t="s">
        <v>1127</v>
      </c>
      <c r="B231" s="169" t="s">
        <v>1558</v>
      </c>
      <c r="C231" s="169" t="s">
        <v>1559</v>
      </c>
      <c r="D231" s="169" t="s">
        <v>1055</v>
      </c>
    </row>
    <row r="232" spans="1:4" ht="10.5" customHeight="1">
      <c r="A232" s="169" t="s">
        <v>1127</v>
      </c>
      <c r="B232" s="169" t="s">
        <v>1560</v>
      </c>
      <c r="C232" s="169" t="s">
        <v>1561</v>
      </c>
      <c r="D232" s="169" t="s">
        <v>1055</v>
      </c>
    </row>
    <row r="233" spans="1:4" ht="10.5" customHeight="1">
      <c r="A233" s="169" t="s">
        <v>1127</v>
      </c>
      <c r="B233" s="169" t="s">
        <v>1562</v>
      </c>
      <c r="C233" s="169" t="s">
        <v>1563</v>
      </c>
      <c r="D233" s="169" t="s">
        <v>1055</v>
      </c>
    </row>
    <row r="234" spans="1:4" ht="10.5" customHeight="1">
      <c r="A234" s="169" t="s">
        <v>1127</v>
      </c>
      <c r="B234" s="169" t="s">
        <v>1564</v>
      </c>
      <c r="C234" s="169" t="s">
        <v>1565</v>
      </c>
      <c r="D234" s="169" t="s">
        <v>1055</v>
      </c>
    </row>
    <row r="235" spans="1:4" ht="10.5" customHeight="1">
      <c r="A235" s="169" t="s">
        <v>1127</v>
      </c>
      <c r="B235" s="169" t="s">
        <v>1566</v>
      </c>
      <c r="C235" s="169" t="s">
        <v>1567</v>
      </c>
      <c r="D235" s="169" t="s">
        <v>1055</v>
      </c>
    </row>
    <row r="236" spans="1:4" ht="10.5" customHeight="1">
      <c r="A236" s="169" t="s">
        <v>1131</v>
      </c>
      <c r="B236" s="169" t="s">
        <v>1568</v>
      </c>
      <c r="C236" s="169" t="s">
        <v>1569</v>
      </c>
      <c r="D236" s="169" t="s">
        <v>1055</v>
      </c>
    </row>
    <row r="237" spans="1:4" ht="10.5" customHeight="1">
      <c r="A237" s="169" t="s">
        <v>1131</v>
      </c>
      <c r="B237" s="169" t="s">
        <v>1570</v>
      </c>
      <c r="C237" s="169" t="s">
        <v>1571</v>
      </c>
      <c r="D237" s="169" t="s">
        <v>1055</v>
      </c>
    </row>
    <row r="238" spans="1:4" ht="10.5" customHeight="1">
      <c r="A238" s="169" t="s">
        <v>1131</v>
      </c>
      <c r="B238" s="169" t="s">
        <v>1572</v>
      </c>
      <c r="C238" s="169" t="s">
        <v>1573</v>
      </c>
      <c r="D238" s="169" t="s">
        <v>1055</v>
      </c>
    </row>
    <row r="239" spans="1:4" ht="10.5" customHeight="1">
      <c r="A239" s="169" t="s">
        <v>1131</v>
      </c>
      <c r="B239" s="169" t="s">
        <v>1574</v>
      </c>
      <c r="C239" s="169" t="s">
        <v>1575</v>
      </c>
      <c r="D239" s="169" t="s">
        <v>1055</v>
      </c>
    </row>
    <row r="240" spans="1:4" ht="10.5" customHeight="1">
      <c r="A240" s="169" t="s">
        <v>1131</v>
      </c>
      <c r="B240" s="169" t="s">
        <v>1576</v>
      </c>
      <c r="C240" s="169" t="s">
        <v>1577</v>
      </c>
      <c r="D240" s="169" t="s">
        <v>1055</v>
      </c>
    </row>
    <row r="241" spans="1:4" ht="10.5" customHeight="1">
      <c r="A241" s="169" t="s">
        <v>1131</v>
      </c>
      <c r="B241" s="169" t="s">
        <v>1578</v>
      </c>
      <c r="C241" s="169" t="s">
        <v>1579</v>
      </c>
      <c r="D241" s="169" t="s">
        <v>1055</v>
      </c>
    </row>
    <row r="242" spans="1:4" ht="10.5" customHeight="1">
      <c r="A242" s="169" t="s">
        <v>1131</v>
      </c>
      <c r="B242" s="169" t="s">
        <v>1580</v>
      </c>
      <c r="C242" s="169" t="s">
        <v>1581</v>
      </c>
      <c r="D242" s="169" t="s">
        <v>1055</v>
      </c>
    </row>
    <row r="243" spans="1:4" ht="10.5" customHeight="1">
      <c r="A243" s="169" t="s">
        <v>1131</v>
      </c>
      <c r="B243" s="169" t="s">
        <v>1582</v>
      </c>
      <c r="C243" s="169" t="s">
        <v>1583</v>
      </c>
      <c r="D243" s="169" t="s">
        <v>1055</v>
      </c>
    </row>
    <row r="244" spans="1:4" ht="10.5" customHeight="1">
      <c r="A244" s="169" t="s">
        <v>1131</v>
      </c>
      <c r="B244" s="169" t="s">
        <v>1584</v>
      </c>
      <c r="C244" s="169" t="s">
        <v>1585</v>
      </c>
      <c r="D244" s="169" t="s">
        <v>1055</v>
      </c>
    </row>
    <row r="245" spans="1:4" ht="10.5" customHeight="1">
      <c r="A245" s="169" t="s">
        <v>1131</v>
      </c>
      <c r="B245" s="169" t="s">
        <v>1586</v>
      </c>
      <c r="C245" s="169" t="s">
        <v>1587</v>
      </c>
      <c r="D245" s="169" t="s">
        <v>1055</v>
      </c>
    </row>
    <row r="246" spans="1:4" ht="10.5" customHeight="1">
      <c r="A246" s="169" t="s">
        <v>1131</v>
      </c>
      <c r="B246" s="169" t="s">
        <v>1131</v>
      </c>
      <c r="C246" s="169" t="s">
        <v>1588</v>
      </c>
      <c r="D246" s="169" t="s">
        <v>1058</v>
      </c>
    </row>
    <row r="247" spans="1:4" ht="10.5" customHeight="1">
      <c r="A247" s="169" t="s">
        <v>1131</v>
      </c>
      <c r="B247" s="169" t="s">
        <v>1589</v>
      </c>
      <c r="C247" s="169" t="s">
        <v>1590</v>
      </c>
      <c r="D247" s="169" t="s">
        <v>1055</v>
      </c>
    </row>
    <row r="248" spans="1:4" ht="10.5" customHeight="1">
      <c r="A248" s="169" t="s">
        <v>1131</v>
      </c>
      <c r="B248" s="169" t="s">
        <v>1591</v>
      </c>
      <c r="C248" s="169" t="s">
        <v>1592</v>
      </c>
      <c r="D248" s="169" t="s">
        <v>1055</v>
      </c>
    </row>
    <row r="249" spans="1:4" ht="10.5" customHeight="1">
      <c r="A249" s="169" t="s">
        <v>1131</v>
      </c>
      <c r="B249" s="169" t="s">
        <v>1593</v>
      </c>
      <c r="C249" s="169" t="s">
        <v>1594</v>
      </c>
      <c r="D249" s="169" t="s">
        <v>1055</v>
      </c>
    </row>
    <row r="250" spans="1:4" ht="10.5" customHeight="1">
      <c r="A250" s="169" t="s">
        <v>1131</v>
      </c>
      <c r="B250" s="169" t="s">
        <v>1595</v>
      </c>
      <c r="C250" s="169" t="s">
        <v>1596</v>
      </c>
      <c r="D250" s="169" t="s">
        <v>1055</v>
      </c>
    </row>
    <row r="251" spans="1:4" ht="10.5" customHeight="1">
      <c r="A251" s="169" t="s">
        <v>1131</v>
      </c>
      <c r="B251" s="169" t="s">
        <v>1597</v>
      </c>
      <c r="C251" s="169" t="s">
        <v>1598</v>
      </c>
      <c r="D251" s="169" t="s">
        <v>1055</v>
      </c>
    </row>
    <row r="252" spans="1:4" ht="10.5" customHeight="1">
      <c r="A252" s="169" t="s">
        <v>1131</v>
      </c>
      <c r="B252" s="169" t="s">
        <v>1599</v>
      </c>
      <c r="C252" s="169" t="s">
        <v>1600</v>
      </c>
      <c r="D252" s="169" t="s">
        <v>1055</v>
      </c>
    </row>
    <row r="253" spans="1:4" ht="10.5" customHeight="1">
      <c r="A253" s="169" t="s">
        <v>1131</v>
      </c>
      <c r="B253" s="169" t="s">
        <v>1461</v>
      </c>
      <c r="C253" s="169" t="s">
        <v>1601</v>
      </c>
      <c r="D253" s="169" t="s">
        <v>1055</v>
      </c>
    </row>
    <row r="254" spans="1:4" ht="10.5" customHeight="1">
      <c r="A254" s="169" t="s">
        <v>1135</v>
      </c>
      <c r="B254" s="169" t="s">
        <v>1602</v>
      </c>
      <c r="C254" s="169" t="s">
        <v>1603</v>
      </c>
      <c r="D254" s="169" t="s">
        <v>1055</v>
      </c>
    </row>
    <row r="255" spans="1:4" ht="10.5" customHeight="1">
      <c r="A255" s="169" t="s">
        <v>1135</v>
      </c>
      <c r="B255" s="169" t="s">
        <v>1604</v>
      </c>
      <c r="C255" s="169" t="s">
        <v>1605</v>
      </c>
      <c r="D255" s="169" t="s">
        <v>1055</v>
      </c>
    </row>
    <row r="256" spans="1:4" ht="10.5" customHeight="1">
      <c r="A256" s="169" t="s">
        <v>1135</v>
      </c>
      <c r="B256" s="169" t="s">
        <v>1606</v>
      </c>
      <c r="C256" s="169" t="s">
        <v>1607</v>
      </c>
      <c r="D256" s="169" t="s">
        <v>1055</v>
      </c>
    </row>
    <row r="257" spans="1:4" ht="10.5" customHeight="1">
      <c r="A257" s="169" t="s">
        <v>1135</v>
      </c>
      <c r="B257" s="169" t="s">
        <v>1608</v>
      </c>
      <c r="C257" s="169" t="s">
        <v>1609</v>
      </c>
      <c r="D257" s="169" t="s">
        <v>1055</v>
      </c>
    </row>
    <row r="258" spans="1:4" ht="10.5" customHeight="1">
      <c r="A258" s="169" t="s">
        <v>1135</v>
      </c>
      <c r="B258" s="169" t="s">
        <v>1610</v>
      </c>
      <c r="C258" s="169" t="s">
        <v>1611</v>
      </c>
      <c r="D258" s="169" t="s">
        <v>1055</v>
      </c>
    </row>
    <row r="259" spans="1:4" ht="10.5" customHeight="1">
      <c r="A259" s="169" t="s">
        <v>1135</v>
      </c>
      <c r="B259" s="169" t="s">
        <v>1612</v>
      </c>
      <c r="C259" s="169" t="s">
        <v>1613</v>
      </c>
      <c r="D259" s="169" t="s">
        <v>1055</v>
      </c>
    </row>
    <row r="260" spans="1:4" ht="10.5" customHeight="1">
      <c r="A260" s="169" t="s">
        <v>1135</v>
      </c>
      <c r="B260" s="169" t="s">
        <v>1614</v>
      </c>
      <c r="C260" s="169" t="s">
        <v>1615</v>
      </c>
      <c r="D260" s="169" t="s">
        <v>1055</v>
      </c>
    </row>
    <row r="261" spans="1:4" ht="10.5" customHeight="1">
      <c r="A261" s="169" t="s">
        <v>1135</v>
      </c>
      <c r="B261" s="169" t="s">
        <v>1616</v>
      </c>
      <c r="C261" s="169" t="s">
        <v>1617</v>
      </c>
      <c r="D261" s="169" t="s">
        <v>1055</v>
      </c>
    </row>
    <row r="262" spans="1:4" ht="10.5" customHeight="1">
      <c r="A262" s="169" t="s">
        <v>1135</v>
      </c>
      <c r="B262" s="169" t="s">
        <v>1618</v>
      </c>
      <c r="C262" s="169" t="s">
        <v>1619</v>
      </c>
      <c r="D262" s="169" t="s">
        <v>1055</v>
      </c>
    </row>
    <row r="263" spans="1:4" ht="10.5" customHeight="1">
      <c r="A263" s="169" t="s">
        <v>1135</v>
      </c>
      <c r="B263" s="169" t="s">
        <v>1135</v>
      </c>
      <c r="C263" s="169" t="s">
        <v>1620</v>
      </c>
      <c r="D263" s="169" t="s">
        <v>1058</v>
      </c>
    </row>
    <row r="264" spans="1:4" ht="10.5" customHeight="1">
      <c r="A264" s="169" t="s">
        <v>1135</v>
      </c>
      <c r="B264" s="169" t="s">
        <v>1621</v>
      </c>
      <c r="C264" s="169" t="s">
        <v>1622</v>
      </c>
      <c r="D264" s="169" t="s">
        <v>1055</v>
      </c>
    </row>
    <row r="265" spans="1:4" ht="10.5" customHeight="1">
      <c r="A265" s="169" t="s">
        <v>1135</v>
      </c>
      <c r="B265" s="169" t="s">
        <v>1623</v>
      </c>
      <c r="C265" s="169" t="s">
        <v>1624</v>
      </c>
      <c r="D265" s="169" t="s">
        <v>1055</v>
      </c>
    </row>
    <row r="266" spans="1:4" ht="10.5" customHeight="1">
      <c r="A266" s="169" t="s">
        <v>1135</v>
      </c>
      <c r="B266" s="169" t="s">
        <v>1625</v>
      </c>
      <c r="C266" s="169" t="s">
        <v>1626</v>
      </c>
      <c r="D266" s="169" t="s">
        <v>1320</v>
      </c>
    </row>
    <row r="267" spans="1:4" ht="10.5" customHeight="1">
      <c r="A267" s="169" t="s">
        <v>1139</v>
      </c>
      <c r="B267" s="169" t="s">
        <v>1627</v>
      </c>
      <c r="C267" s="169" t="s">
        <v>1628</v>
      </c>
      <c r="D267" s="169" t="s">
        <v>1055</v>
      </c>
    </row>
    <row r="268" spans="1:4" ht="10.5" customHeight="1">
      <c r="A268" s="169" t="s">
        <v>1139</v>
      </c>
      <c r="B268" s="169" t="s">
        <v>1629</v>
      </c>
      <c r="C268" s="169" t="s">
        <v>1630</v>
      </c>
      <c r="D268" s="169" t="s">
        <v>1055</v>
      </c>
    </row>
    <row r="269" spans="1:4" ht="10.5" customHeight="1">
      <c r="A269" s="169" t="s">
        <v>1139</v>
      </c>
      <c r="B269" s="169" t="s">
        <v>1631</v>
      </c>
      <c r="C269" s="169" t="s">
        <v>1632</v>
      </c>
      <c r="D269" s="169" t="s">
        <v>1055</v>
      </c>
    </row>
    <row r="270" spans="1:4" ht="10.5" customHeight="1">
      <c r="A270" s="169" t="s">
        <v>1139</v>
      </c>
      <c r="B270" s="169" t="s">
        <v>1633</v>
      </c>
      <c r="C270" s="169" t="s">
        <v>1634</v>
      </c>
      <c r="D270" s="169" t="s">
        <v>1055</v>
      </c>
    </row>
    <row r="271" spans="1:4" ht="10.5" customHeight="1">
      <c r="A271" s="169" t="s">
        <v>1139</v>
      </c>
      <c r="B271" s="169" t="s">
        <v>1139</v>
      </c>
      <c r="C271" s="169" t="s">
        <v>1635</v>
      </c>
      <c r="D271" s="169" t="s">
        <v>1058</v>
      </c>
    </row>
    <row r="272" spans="1:4" ht="10.5" customHeight="1">
      <c r="A272" s="169" t="s">
        <v>1139</v>
      </c>
      <c r="B272" s="169" t="s">
        <v>1636</v>
      </c>
      <c r="C272" s="169" t="s">
        <v>1637</v>
      </c>
      <c r="D272" s="169" t="s">
        <v>1055</v>
      </c>
    </row>
    <row r="273" spans="1:4" ht="10.5" customHeight="1">
      <c r="A273" s="169" t="s">
        <v>1139</v>
      </c>
      <c r="B273" s="169" t="s">
        <v>1638</v>
      </c>
      <c r="C273" s="169" t="s">
        <v>1639</v>
      </c>
      <c r="D273" s="169" t="s">
        <v>1320</v>
      </c>
    </row>
    <row r="274" spans="1:4" ht="10.5" customHeight="1">
      <c r="A274" s="169" t="s">
        <v>1139</v>
      </c>
      <c r="B274" s="169" t="s">
        <v>1640</v>
      </c>
      <c r="C274" s="169" t="s">
        <v>1641</v>
      </c>
      <c r="D274" s="169" t="s">
        <v>1320</v>
      </c>
    </row>
    <row r="275" spans="1:4" ht="10.5" customHeight="1">
      <c r="A275" s="169" t="s">
        <v>1139</v>
      </c>
      <c r="B275" s="169" t="s">
        <v>1642</v>
      </c>
      <c r="C275" s="169" t="s">
        <v>1643</v>
      </c>
      <c r="D275" s="169" t="s">
        <v>1055</v>
      </c>
    </row>
    <row r="276" spans="1:4" ht="10.5" customHeight="1">
      <c r="A276" s="169" t="s">
        <v>1139</v>
      </c>
      <c r="B276" s="169" t="s">
        <v>1644</v>
      </c>
      <c r="C276" s="169" t="s">
        <v>1645</v>
      </c>
      <c r="D276" s="169" t="s">
        <v>1055</v>
      </c>
    </row>
    <row r="277" spans="1:4" ht="10.5" customHeight="1">
      <c r="A277" s="169" t="s">
        <v>1139</v>
      </c>
      <c r="B277" s="169" t="s">
        <v>1646</v>
      </c>
      <c r="C277" s="169" t="s">
        <v>1647</v>
      </c>
      <c r="D277" s="169" t="s">
        <v>1055</v>
      </c>
    </row>
    <row r="278" spans="1:4" ht="10.5" customHeight="1">
      <c r="A278" s="169" t="s">
        <v>1139</v>
      </c>
      <c r="B278" s="169" t="s">
        <v>1648</v>
      </c>
      <c r="C278" s="169" t="s">
        <v>1649</v>
      </c>
      <c r="D278" s="169" t="s">
        <v>1055</v>
      </c>
    </row>
    <row r="279" spans="1:4" ht="10.5" customHeight="1">
      <c r="A279" s="169" t="s">
        <v>64</v>
      </c>
      <c r="B279" s="169" t="s">
        <v>1650</v>
      </c>
      <c r="C279" s="169" t="s">
        <v>1651</v>
      </c>
      <c r="D279" s="169" t="s">
        <v>1055</v>
      </c>
    </row>
    <row r="280" spans="1:4" ht="10.5" customHeight="1">
      <c r="A280" s="169" t="s">
        <v>64</v>
      </c>
      <c r="B280" s="169" t="s">
        <v>1568</v>
      </c>
      <c r="C280" s="169" t="s">
        <v>1652</v>
      </c>
      <c r="D280" s="169" t="s">
        <v>1055</v>
      </c>
    </row>
    <row r="281" spans="1:4" ht="10.5" customHeight="1">
      <c r="A281" s="169" t="s">
        <v>64</v>
      </c>
      <c r="B281" s="169" t="s">
        <v>1159</v>
      </c>
      <c r="C281" s="169" t="s">
        <v>1653</v>
      </c>
      <c r="D281" s="169" t="s">
        <v>1055</v>
      </c>
    </row>
    <row r="282" spans="1:4" ht="10.5" customHeight="1">
      <c r="A282" s="169" t="s">
        <v>64</v>
      </c>
      <c r="B282" s="169" t="s">
        <v>1654</v>
      </c>
      <c r="C282" s="169" t="s">
        <v>1655</v>
      </c>
      <c r="D282" s="169" t="s">
        <v>1055</v>
      </c>
    </row>
    <row r="283" spans="1:4" ht="10.5" customHeight="1">
      <c r="A283" s="169" t="s">
        <v>64</v>
      </c>
      <c r="B283" s="169" t="s">
        <v>1656</v>
      </c>
      <c r="C283" s="169" t="s">
        <v>1657</v>
      </c>
      <c r="D283" s="169" t="s">
        <v>1055</v>
      </c>
    </row>
    <row r="284" spans="1:4" ht="10.5" customHeight="1">
      <c r="A284" s="169" t="s">
        <v>64</v>
      </c>
      <c r="B284" s="169" t="s">
        <v>1658</v>
      </c>
      <c r="C284" s="169" t="s">
        <v>1659</v>
      </c>
      <c r="D284" s="169" t="s">
        <v>1055</v>
      </c>
    </row>
    <row r="285" spans="1:4" ht="10.5" customHeight="1">
      <c r="A285" s="169" t="s">
        <v>64</v>
      </c>
      <c r="B285" s="169" t="s">
        <v>1660</v>
      </c>
      <c r="C285" s="169" t="s">
        <v>1661</v>
      </c>
      <c r="D285" s="169" t="s">
        <v>1055</v>
      </c>
    </row>
    <row r="286" spans="1:4" ht="10.5" customHeight="1">
      <c r="A286" s="169" t="s">
        <v>64</v>
      </c>
      <c r="B286" s="169" t="s">
        <v>1662</v>
      </c>
      <c r="C286" s="169" t="s">
        <v>1663</v>
      </c>
      <c r="D286" s="169" t="s">
        <v>1055</v>
      </c>
    </row>
    <row r="287" spans="1:4" ht="10.5" customHeight="1">
      <c r="A287" s="169" t="s">
        <v>64</v>
      </c>
      <c r="B287" s="169" t="s">
        <v>1314</v>
      </c>
      <c r="C287" s="169" t="s">
        <v>1664</v>
      </c>
      <c r="D287" s="169" t="s">
        <v>1055</v>
      </c>
    </row>
    <row r="288" spans="1:4" ht="10.5" customHeight="1">
      <c r="A288" s="169" t="s">
        <v>64</v>
      </c>
      <c r="B288" s="169" t="s">
        <v>1665</v>
      </c>
      <c r="C288" s="169" t="s">
        <v>1666</v>
      </c>
      <c r="D288" s="169" t="s">
        <v>1055</v>
      </c>
    </row>
    <row r="289" spans="1:4" ht="10.5" customHeight="1">
      <c r="A289" s="169" t="s">
        <v>64</v>
      </c>
      <c r="B289" s="169" t="s">
        <v>1667</v>
      </c>
      <c r="C289" s="169" t="s">
        <v>1668</v>
      </c>
      <c r="D289" s="169" t="s">
        <v>1055</v>
      </c>
    </row>
    <row r="290" spans="1:4" ht="10.5" customHeight="1">
      <c r="A290" s="169" t="s">
        <v>64</v>
      </c>
      <c r="B290" s="169" t="s">
        <v>1669</v>
      </c>
      <c r="C290" s="169" t="s">
        <v>1670</v>
      </c>
      <c r="D290" s="169" t="s">
        <v>1055</v>
      </c>
    </row>
    <row r="291" spans="1:4" ht="10.5" customHeight="1">
      <c r="A291" s="169" t="s">
        <v>64</v>
      </c>
      <c r="B291" s="169" t="s">
        <v>64</v>
      </c>
      <c r="C291" s="169" t="s">
        <v>1671</v>
      </c>
      <c r="D291" s="169" t="s">
        <v>1058</v>
      </c>
    </row>
    <row r="292" spans="1:4" ht="10.5" customHeight="1">
      <c r="A292" s="169" t="s">
        <v>64</v>
      </c>
      <c r="B292" s="169" t="s">
        <v>1672</v>
      </c>
      <c r="C292" s="169" t="s">
        <v>1673</v>
      </c>
      <c r="D292" s="169" t="s">
        <v>1055</v>
      </c>
    </row>
    <row r="293" spans="1:4" ht="10.5" customHeight="1">
      <c r="A293" s="169" t="s">
        <v>64</v>
      </c>
      <c r="B293" s="169" t="s">
        <v>1674</v>
      </c>
      <c r="C293" s="169" t="s">
        <v>1675</v>
      </c>
      <c r="D293" s="169" t="s">
        <v>1055</v>
      </c>
    </row>
    <row r="294" spans="1:4" ht="10.5" customHeight="1">
      <c r="A294" s="169" t="s">
        <v>64</v>
      </c>
      <c r="B294" s="169" t="s">
        <v>1676</v>
      </c>
      <c r="C294" s="169" t="s">
        <v>1677</v>
      </c>
      <c r="D294" s="169" t="s">
        <v>1055</v>
      </c>
    </row>
    <row r="295" spans="1:4" ht="10.5" customHeight="1">
      <c r="A295" s="169" t="s">
        <v>64</v>
      </c>
      <c r="B295" s="169" t="s">
        <v>67</v>
      </c>
      <c r="C295" s="169" t="s">
        <v>70</v>
      </c>
      <c r="D295" s="169" t="s">
        <v>1055</v>
      </c>
    </row>
    <row r="296" spans="1:4" ht="10.5" customHeight="1">
      <c r="A296" s="169" t="s">
        <v>64</v>
      </c>
      <c r="B296" s="169" t="s">
        <v>1266</v>
      </c>
      <c r="C296" s="169" t="s">
        <v>1678</v>
      </c>
      <c r="D296" s="169" t="s">
        <v>1055</v>
      </c>
    </row>
    <row r="297" spans="1:4" ht="10.5" customHeight="1">
      <c r="A297" s="169" t="s">
        <v>64</v>
      </c>
      <c r="B297" s="169" t="s">
        <v>1679</v>
      </c>
      <c r="C297" s="169" t="s">
        <v>1680</v>
      </c>
      <c r="D297" s="169" t="s">
        <v>1320</v>
      </c>
    </row>
    <row r="298" spans="1:4" ht="10.5" customHeight="1">
      <c r="A298" s="169" t="s">
        <v>1146</v>
      </c>
      <c r="B298" s="169" t="s">
        <v>1604</v>
      </c>
      <c r="C298" s="169" t="s">
        <v>1681</v>
      </c>
      <c r="D298" s="169" t="s">
        <v>1055</v>
      </c>
    </row>
    <row r="299" spans="1:4" ht="10.5" customHeight="1">
      <c r="A299" s="169" t="s">
        <v>1146</v>
      </c>
      <c r="B299" s="169" t="s">
        <v>1682</v>
      </c>
      <c r="C299" s="169" t="s">
        <v>1683</v>
      </c>
      <c r="D299" s="169" t="s">
        <v>1055</v>
      </c>
    </row>
    <row r="300" spans="1:4" ht="10.5" customHeight="1">
      <c r="A300" s="169" t="s">
        <v>1146</v>
      </c>
      <c r="B300" s="169" t="s">
        <v>1684</v>
      </c>
      <c r="C300" s="169" t="s">
        <v>1685</v>
      </c>
      <c r="D300" s="169" t="s">
        <v>1055</v>
      </c>
    </row>
    <row r="301" spans="1:4" ht="10.5" customHeight="1">
      <c r="A301" s="169" t="s">
        <v>1146</v>
      </c>
      <c r="B301" s="169" t="s">
        <v>1686</v>
      </c>
      <c r="C301" s="169" t="s">
        <v>1687</v>
      </c>
      <c r="D301" s="169" t="s">
        <v>1055</v>
      </c>
    </row>
    <row r="302" spans="1:4" ht="10.5" customHeight="1">
      <c r="A302" s="169" t="s">
        <v>1146</v>
      </c>
      <c r="B302" s="169" t="s">
        <v>1688</v>
      </c>
      <c r="C302" s="169" t="s">
        <v>1689</v>
      </c>
      <c r="D302" s="169" t="s">
        <v>1055</v>
      </c>
    </row>
    <row r="303" spans="1:4" ht="10.5" customHeight="1">
      <c r="A303" s="169" t="s">
        <v>1146</v>
      </c>
      <c r="B303" s="169" t="s">
        <v>1690</v>
      </c>
      <c r="C303" s="169" t="s">
        <v>1691</v>
      </c>
      <c r="D303" s="169" t="s">
        <v>1055</v>
      </c>
    </row>
    <row r="304" spans="1:4" ht="10.5" customHeight="1">
      <c r="A304" s="169" t="s">
        <v>1146</v>
      </c>
      <c r="B304" s="169" t="s">
        <v>1692</v>
      </c>
      <c r="C304" s="169" t="s">
        <v>1693</v>
      </c>
      <c r="D304" s="169" t="s">
        <v>1055</v>
      </c>
    </row>
    <row r="305" spans="1:4" ht="10.5" customHeight="1">
      <c r="A305" s="169" t="s">
        <v>1146</v>
      </c>
      <c r="B305" s="169" t="s">
        <v>1694</v>
      </c>
      <c r="C305" s="169" t="s">
        <v>1695</v>
      </c>
      <c r="D305" s="169" t="s">
        <v>1055</v>
      </c>
    </row>
    <row r="306" spans="1:4" ht="10.5" customHeight="1">
      <c r="A306" s="169" t="s">
        <v>1146</v>
      </c>
      <c r="B306" s="169" t="s">
        <v>1696</v>
      </c>
      <c r="C306" s="169" t="s">
        <v>1697</v>
      </c>
      <c r="D306" s="169" t="s">
        <v>1055</v>
      </c>
    </row>
    <row r="307" spans="1:4" ht="10.5" customHeight="1">
      <c r="A307" s="169" t="s">
        <v>1146</v>
      </c>
      <c r="B307" s="169" t="s">
        <v>1698</v>
      </c>
      <c r="C307" s="169" t="s">
        <v>1699</v>
      </c>
      <c r="D307" s="169" t="s">
        <v>1055</v>
      </c>
    </row>
    <row r="308" spans="1:4" ht="10.5" customHeight="1">
      <c r="A308" s="169" t="s">
        <v>1146</v>
      </c>
      <c r="B308" s="169" t="s">
        <v>1700</v>
      </c>
      <c r="C308" s="169" t="s">
        <v>1701</v>
      </c>
      <c r="D308" s="169" t="s">
        <v>1055</v>
      </c>
    </row>
    <row r="309" spans="1:4" ht="10.5" customHeight="1">
      <c r="A309" s="169" t="s">
        <v>1146</v>
      </c>
      <c r="B309" s="169" t="s">
        <v>1146</v>
      </c>
      <c r="C309" s="169" t="s">
        <v>1702</v>
      </c>
      <c r="D309" s="169" t="s">
        <v>1058</v>
      </c>
    </row>
    <row r="310" spans="1:4" ht="10.5" customHeight="1">
      <c r="A310" s="169" t="s">
        <v>1146</v>
      </c>
      <c r="B310" s="169" t="s">
        <v>1703</v>
      </c>
      <c r="C310" s="169" t="s">
        <v>1704</v>
      </c>
      <c r="D310" s="169" t="s">
        <v>1055</v>
      </c>
    </row>
    <row r="311" spans="1:4" ht="10.5" customHeight="1">
      <c r="A311" s="169" t="s">
        <v>1146</v>
      </c>
      <c r="B311" s="169" t="s">
        <v>1705</v>
      </c>
      <c r="C311" s="169" t="s">
        <v>1706</v>
      </c>
      <c r="D311" s="169" t="s">
        <v>1320</v>
      </c>
    </row>
    <row r="312" spans="1:4" ht="10.5" customHeight="1">
      <c r="A312" s="169" t="s">
        <v>1146</v>
      </c>
      <c r="B312" s="169" t="s">
        <v>1707</v>
      </c>
      <c r="C312" s="169" t="s">
        <v>1708</v>
      </c>
      <c r="D312" s="169" t="s">
        <v>1055</v>
      </c>
    </row>
    <row r="313" spans="1:4" ht="10.5" customHeight="1">
      <c r="A313" s="169" t="s">
        <v>1146</v>
      </c>
      <c r="B313" s="169" t="s">
        <v>1709</v>
      </c>
      <c r="C313" s="169" t="s">
        <v>1710</v>
      </c>
      <c r="D313" s="169" t="s">
        <v>1055</v>
      </c>
    </row>
    <row r="314" spans="1:4" ht="10.5" customHeight="1">
      <c r="A314" s="169" t="s">
        <v>1146</v>
      </c>
      <c r="B314" s="169" t="s">
        <v>1711</v>
      </c>
      <c r="C314" s="169" t="s">
        <v>1712</v>
      </c>
      <c r="D314" s="169" t="s">
        <v>1055</v>
      </c>
    </row>
    <row r="315" spans="1:4" ht="10.5" customHeight="1">
      <c r="A315" s="169" t="s">
        <v>1146</v>
      </c>
      <c r="B315" s="169" t="s">
        <v>1713</v>
      </c>
      <c r="C315" s="169" t="s">
        <v>1714</v>
      </c>
      <c r="D315" s="169" t="s">
        <v>1055</v>
      </c>
    </row>
    <row r="316" spans="1:4" ht="10.5" customHeight="1">
      <c r="A316" s="169" t="s">
        <v>1146</v>
      </c>
      <c r="B316" s="169" t="s">
        <v>1715</v>
      </c>
      <c r="C316" s="169" t="s">
        <v>1716</v>
      </c>
      <c r="D316" s="169" t="s">
        <v>1055</v>
      </c>
    </row>
    <row r="317" spans="1:4" ht="10.5" customHeight="1">
      <c r="A317" s="169" t="s">
        <v>1146</v>
      </c>
      <c r="B317" s="169" t="s">
        <v>1717</v>
      </c>
      <c r="C317" s="169" t="s">
        <v>1718</v>
      </c>
      <c r="D317" s="169" t="s">
        <v>1055</v>
      </c>
    </row>
    <row r="318" spans="1:4" ht="10.5" customHeight="1">
      <c r="A318" s="169" t="s">
        <v>1146</v>
      </c>
      <c r="B318" s="169" t="s">
        <v>1719</v>
      </c>
      <c r="C318" s="169" t="s">
        <v>1720</v>
      </c>
      <c r="D318" s="169" t="s">
        <v>1055</v>
      </c>
    </row>
    <row r="319" spans="1:4" ht="10.5" customHeight="1">
      <c r="A319" s="169" t="s">
        <v>1146</v>
      </c>
      <c r="B319" s="169" t="s">
        <v>1721</v>
      </c>
      <c r="C319" s="169" t="s">
        <v>1722</v>
      </c>
      <c r="D319" s="169" t="s">
        <v>1055</v>
      </c>
    </row>
    <row r="320" spans="1:4" ht="10.5" customHeight="1">
      <c r="A320" s="169" t="s">
        <v>1150</v>
      </c>
      <c r="B320" s="169" t="s">
        <v>1150</v>
      </c>
      <c r="C320" s="169" t="s">
        <v>1723</v>
      </c>
      <c r="D320" s="169" t="s">
        <v>1237</v>
      </c>
    </row>
    <row r="321" spans="1:4" ht="10.5" customHeight="1">
      <c r="A321" s="169" t="s">
        <v>1154</v>
      </c>
      <c r="B321" s="169" t="s">
        <v>1724</v>
      </c>
      <c r="C321" s="169" t="s">
        <v>1725</v>
      </c>
      <c r="D321" s="169" t="s">
        <v>1055</v>
      </c>
    </row>
    <row r="322" spans="1:4" ht="10.5" customHeight="1">
      <c r="A322" s="169" t="s">
        <v>1154</v>
      </c>
      <c r="B322" s="169" t="s">
        <v>1726</v>
      </c>
      <c r="C322" s="169" t="s">
        <v>1727</v>
      </c>
      <c r="D322" s="169" t="s">
        <v>1055</v>
      </c>
    </row>
    <row r="323" spans="1:4" ht="10.5" customHeight="1">
      <c r="A323" s="169" t="s">
        <v>1154</v>
      </c>
      <c r="B323" s="169" t="s">
        <v>1728</v>
      </c>
      <c r="C323" s="169" t="s">
        <v>1729</v>
      </c>
      <c r="D323" s="169" t="s">
        <v>1055</v>
      </c>
    </row>
    <row r="324" spans="1:4" ht="10.5" customHeight="1">
      <c r="A324" s="169" t="s">
        <v>1154</v>
      </c>
      <c r="B324" s="169" t="s">
        <v>1730</v>
      </c>
      <c r="C324" s="169" t="s">
        <v>1731</v>
      </c>
      <c r="D324" s="169" t="s">
        <v>1055</v>
      </c>
    </row>
    <row r="325" spans="1:4" ht="10.5" customHeight="1">
      <c r="A325" s="169" t="s">
        <v>1154</v>
      </c>
      <c r="B325" s="169" t="s">
        <v>1395</v>
      </c>
      <c r="C325" s="169" t="s">
        <v>1732</v>
      </c>
      <c r="D325" s="169" t="s">
        <v>1055</v>
      </c>
    </row>
    <row r="326" spans="1:4" ht="10.5" customHeight="1">
      <c r="A326" s="169" t="s">
        <v>1154</v>
      </c>
      <c r="B326" s="169" t="s">
        <v>1733</v>
      </c>
      <c r="C326" s="169" t="s">
        <v>1734</v>
      </c>
      <c r="D326" s="169" t="s">
        <v>1055</v>
      </c>
    </row>
    <row r="327" spans="1:4" ht="10.5" customHeight="1">
      <c r="A327" s="169" t="s">
        <v>1154</v>
      </c>
      <c r="B327" s="169" t="s">
        <v>1735</v>
      </c>
      <c r="C327" s="169" t="s">
        <v>1736</v>
      </c>
      <c r="D327" s="169" t="s">
        <v>1055</v>
      </c>
    </row>
    <row r="328" spans="1:4" ht="10.5" customHeight="1">
      <c r="A328" s="169" t="s">
        <v>1154</v>
      </c>
      <c r="B328" s="169" t="s">
        <v>1737</v>
      </c>
      <c r="C328" s="169" t="s">
        <v>1738</v>
      </c>
      <c r="D328" s="169" t="s">
        <v>1055</v>
      </c>
    </row>
    <row r="329" spans="1:4" ht="10.5" customHeight="1">
      <c r="A329" s="169" t="s">
        <v>1154</v>
      </c>
      <c r="B329" s="169" t="s">
        <v>1739</v>
      </c>
      <c r="C329" s="169" t="s">
        <v>1740</v>
      </c>
      <c r="D329" s="169" t="s">
        <v>1055</v>
      </c>
    </row>
    <row r="330" spans="1:4" ht="10.5" customHeight="1">
      <c r="A330" s="169" t="s">
        <v>1154</v>
      </c>
      <c r="B330" s="169" t="s">
        <v>1154</v>
      </c>
      <c r="C330" s="169" t="s">
        <v>1741</v>
      </c>
      <c r="D330" s="169" t="s">
        <v>1058</v>
      </c>
    </row>
    <row r="331" spans="1:4" ht="10.5" customHeight="1">
      <c r="A331" s="169" t="s">
        <v>1154</v>
      </c>
      <c r="B331" s="169" t="s">
        <v>1742</v>
      </c>
      <c r="C331" s="169" t="s">
        <v>1743</v>
      </c>
      <c r="D331" s="169" t="s">
        <v>1055</v>
      </c>
    </row>
    <row r="332" spans="1:4" ht="10.5" customHeight="1">
      <c r="A332" s="169" t="s">
        <v>1154</v>
      </c>
      <c r="B332" s="169" t="s">
        <v>1744</v>
      </c>
      <c r="C332" s="169" t="s">
        <v>1745</v>
      </c>
      <c r="D332" s="169" t="s">
        <v>1055</v>
      </c>
    </row>
    <row r="333" spans="1:4" ht="10.5" customHeight="1">
      <c r="A333" s="169" t="s">
        <v>1154</v>
      </c>
      <c r="B333" s="169" t="s">
        <v>1746</v>
      </c>
      <c r="C333" s="169" t="s">
        <v>1747</v>
      </c>
      <c r="D333" s="169" t="s">
        <v>1055</v>
      </c>
    </row>
    <row r="334" spans="1:4" ht="10.5" customHeight="1">
      <c r="A334" s="169" t="s">
        <v>1157</v>
      </c>
      <c r="B334" s="169" t="s">
        <v>1748</v>
      </c>
      <c r="C334" s="169" t="s">
        <v>1749</v>
      </c>
      <c r="D334" s="169" t="s">
        <v>1055</v>
      </c>
    </row>
    <row r="335" spans="1:4" ht="10.5" customHeight="1">
      <c r="A335" s="169" t="s">
        <v>1157</v>
      </c>
      <c r="B335" s="169" t="s">
        <v>1750</v>
      </c>
      <c r="C335" s="169" t="s">
        <v>1751</v>
      </c>
      <c r="D335" s="169" t="s">
        <v>1055</v>
      </c>
    </row>
    <row r="336" spans="1:4" ht="10.5" customHeight="1">
      <c r="A336" s="169" t="s">
        <v>1157</v>
      </c>
      <c r="B336" s="169" t="s">
        <v>1752</v>
      </c>
      <c r="C336" s="169" t="s">
        <v>1753</v>
      </c>
      <c r="D336" s="169" t="s">
        <v>1055</v>
      </c>
    </row>
    <row r="337" spans="1:4" ht="10.5" customHeight="1">
      <c r="A337" s="169" t="s">
        <v>1157</v>
      </c>
      <c r="B337" s="169" t="s">
        <v>1754</v>
      </c>
      <c r="C337" s="169" t="s">
        <v>1755</v>
      </c>
      <c r="D337" s="169" t="s">
        <v>1055</v>
      </c>
    </row>
    <row r="338" spans="1:4" ht="10.5" customHeight="1">
      <c r="A338" s="169" t="s">
        <v>1157</v>
      </c>
      <c r="B338" s="169" t="s">
        <v>1756</v>
      </c>
      <c r="C338" s="169" t="s">
        <v>1757</v>
      </c>
      <c r="D338" s="169" t="s">
        <v>1055</v>
      </c>
    </row>
    <row r="339" spans="1:4" ht="10.5" customHeight="1">
      <c r="A339" s="169" t="s">
        <v>1157</v>
      </c>
      <c r="B339" s="169" t="s">
        <v>1758</v>
      </c>
      <c r="C339" s="169" t="s">
        <v>1759</v>
      </c>
      <c r="D339" s="169" t="s">
        <v>1055</v>
      </c>
    </row>
    <row r="340" spans="1:4" ht="10.5" customHeight="1">
      <c r="A340" s="169" t="s">
        <v>1157</v>
      </c>
      <c r="B340" s="169" t="s">
        <v>1760</v>
      </c>
      <c r="C340" s="169" t="s">
        <v>1761</v>
      </c>
      <c r="D340" s="169" t="s">
        <v>1055</v>
      </c>
    </row>
    <row r="341" spans="1:4" ht="10.5" customHeight="1">
      <c r="A341" s="169" t="s">
        <v>1157</v>
      </c>
      <c r="B341" s="169" t="s">
        <v>1762</v>
      </c>
      <c r="C341" s="169" t="s">
        <v>1763</v>
      </c>
      <c r="D341" s="169" t="s">
        <v>1055</v>
      </c>
    </row>
    <row r="342" spans="1:4" ht="10.5" customHeight="1">
      <c r="A342" s="169" t="s">
        <v>1157</v>
      </c>
      <c r="B342" s="169" t="s">
        <v>1764</v>
      </c>
      <c r="C342" s="169" t="s">
        <v>1765</v>
      </c>
      <c r="D342" s="169" t="s">
        <v>1055</v>
      </c>
    </row>
    <row r="343" spans="1:4" ht="10.5" customHeight="1">
      <c r="A343" s="169" t="s">
        <v>1157</v>
      </c>
      <c r="B343" s="169" t="s">
        <v>1766</v>
      </c>
      <c r="C343" s="169" t="s">
        <v>1767</v>
      </c>
      <c r="D343" s="169" t="s">
        <v>1055</v>
      </c>
    </row>
    <row r="344" spans="1:4" ht="10.5" customHeight="1">
      <c r="A344" s="169" t="s">
        <v>1157</v>
      </c>
      <c r="B344" s="169" t="s">
        <v>1768</v>
      </c>
      <c r="C344" s="169" t="s">
        <v>1769</v>
      </c>
      <c r="D344" s="169" t="s">
        <v>1055</v>
      </c>
    </row>
    <row r="345" spans="1:4" ht="10.5" customHeight="1">
      <c r="A345" s="169" t="s">
        <v>1157</v>
      </c>
      <c r="B345" s="169" t="s">
        <v>1770</v>
      </c>
      <c r="C345" s="169" t="s">
        <v>1771</v>
      </c>
      <c r="D345" s="169" t="s">
        <v>1320</v>
      </c>
    </row>
    <row r="346" spans="1:4" ht="10.5" customHeight="1">
      <c r="A346" s="169" t="s">
        <v>1157</v>
      </c>
      <c r="B346" s="169" t="s">
        <v>1157</v>
      </c>
      <c r="C346" s="169" t="s">
        <v>1772</v>
      </c>
      <c r="D346" s="169" t="s">
        <v>1058</v>
      </c>
    </row>
    <row r="347" spans="1:4" ht="10.5" customHeight="1">
      <c r="A347" s="169" t="s">
        <v>1157</v>
      </c>
      <c r="B347" s="169" t="s">
        <v>1773</v>
      </c>
      <c r="C347" s="169" t="s">
        <v>1774</v>
      </c>
      <c r="D347" s="169" t="s">
        <v>1055</v>
      </c>
    </row>
    <row r="348" spans="1:4" ht="10.5" customHeight="1">
      <c r="A348" s="169" t="s">
        <v>1157</v>
      </c>
      <c r="B348" s="169" t="s">
        <v>1775</v>
      </c>
      <c r="C348" s="169" t="s">
        <v>1776</v>
      </c>
      <c r="D348" s="169" t="s">
        <v>1055</v>
      </c>
    </row>
    <row r="349" spans="1:4" ht="10.5" customHeight="1">
      <c r="A349" s="169" t="s">
        <v>1157</v>
      </c>
      <c r="B349" s="169" t="s">
        <v>1777</v>
      </c>
      <c r="C349" s="169" t="s">
        <v>1778</v>
      </c>
      <c r="D349" s="169" t="s">
        <v>1055</v>
      </c>
    </row>
    <row r="350" spans="1:4" ht="10.5" customHeight="1">
      <c r="A350" s="169" t="s">
        <v>1161</v>
      </c>
      <c r="B350" s="169" t="s">
        <v>1779</v>
      </c>
      <c r="C350" s="169" t="s">
        <v>1780</v>
      </c>
      <c r="D350" s="169" t="s">
        <v>1098</v>
      </c>
    </row>
    <row r="351" spans="1:4" ht="10.5" customHeight="1">
      <c r="A351" s="169" t="s">
        <v>1161</v>
      </c>
      <c r="B351" s="169" t="s">
        <v>1781</v>
      </c>
      <c r="C351" s="169" t="s">
        <v>1782</v>
      </c>
      <c r="D351" s="169" t="s">
        <v>1055</v>
      </c>
    </row>
    <row r="352" spans="1:4" ht="10.5" customHeight="1">
      <c r="A352" s="169" t="s">
        <v>1161</v>
      </c>
      <c r="B352" s="169" t="s">
        <v>1783</v>
      </c>
      <c r="C352" s="169" t="s">
        <v>1784</v>
      </c>
      <c r="D352" s="169" t="s">
        <v>1055</v>
      </c>
    </row>
    <row r="353" spans="1:4" ht="10.5" customHeight="1">
      <c r="A353" s="169" t="s">
        <v>1161</v>
      </c>
      <c r="B353" s="169" t="s">
        <v>1785</v>
      </c>
      <c r="C353" s="169" t="s">
        <v>1786</v>
      </c>
      <c r="D353" s="169" t="s">
        <v>1055</v>
      </c>
    </row>
    <row r="354" spans="1:4" ht="10.5" customHeight="1">
      <c r="A354" s="169" t="s">
        <v>1161</v>
      </c>
      <c r="B354" s="169" t="s">
        <v>1787</v>
      </c>
      <c r="C354" s="169" t="s">
        <v>1788</v>
      </c>
      <c r="D354" s="169" t="s">
        <v>1055</v>
      </c>
    </row>
    <row r="355" spans="1:4" ht="10.5" customHeight="1">
      <c r="A355" s="169" t="s">
        <v>1161</v>
      </c>
      <c r="B355" s="169" t="s">
        <v>1789</v>
      </c>
      <c r="C355" s="169" t="s">
        <v>1790</v>
      </c>
      <c r="D355" s="169" t="s">
        <v>1055</v>
      </c>
    </row>
    <row r="356" spans="1:4" ht="10.5" customHeight="1">
      <c r="A356" s="169" t="s">
        <v>1161</v>
      </c>
      <c r="B356" s="169" t="s">
        <v>1105</v>
      </c>
      <c r="C356" s="169" t="s">
        <v>1791</v>
      </c>
      <c r="D356" s="169" t="s">
        <v>1055</v>
      </c>
    </row>
    <row r="357" spans="1:4" ht="10.5" customHeight="1">
      <c r="A357" s="169" t="s">
        <v>1161</v>
      </c>
      <c r="B357" s="169" t="s">
        <v>1792</v>
      </c>
      <c r="C357" s="169" t="s">
        <v>1793</v>
      </c>
      <c r="D357" s="169" t="s">
        <v>1055</v>
      </c>
    </row>
    <row r="358" spans="1:4" ht="10.5" customHeight="1">
      <c r="A358" s="169" t="s">
        <v>1161</v>
      </c>
      <c r="B358" s="169" t="s">
        <v>1794</v>
      </c>
      <c r="C358" s="169" t="s">
        <v>1795</v>
      </c>
      <c r="D358" s="169" t="s">
        <v>1055</v>
      </c>
    </row>
    <row r="359" spans="1:4" ht="10.5" customHeight="1">
      <c r="A359" s="169" t="s">
        <v>1161</v>
      </c>
      <c r="B359" s="169" t="s">
        <v>1694</v>
      </c>
      <c r="C359" s="169" t="s">
        <v>1796</v>
      </c>
      <c r="D359" s="169" t="s">
        <v>1055</v>
      </c>
    </row>
    <row r="360" spans="1:4" ht="10.5" customHeight="1">
      <c r="A360" s="169" t="s">
        <v>1161</v>
      </c>
      <c r="B360" s="169" t="s">
        <v>1797</v>
      </c>
      <c r="C360" s="169" t="s">
        <v>1798</v>
      </c>
      <c r="D360" s="169" t="s">
        <v>1055</v>
      </c>
    </row>
    <row r="361" spans="1:4" ht="10.5" customHeight="1">
      <c r="A361" s="169" t="s">
        <v>1161</v>
      </c>
      <c r="B361" s="169" t="s">
        <v>1799</v>
      </c>
      <c r="C361" s="169" t="s">
        <v>1800</v>
      </c>
      <c r="D361" s="169" t="s">
        <v>1055</v>
      </c>
    </row>
    <row r="362" spans="1:4" ht="10.5" customHeight="1">
      <c r="A362" s="169" t="s">
        <v>1161</v>
      </c>
      <c r="B362" s="169" t="s">
        <v>1801</v>
      </c>
      <c r="C362" s="169" t="s">
        <v>1802</v>
      </c>
      <c r="D362" s="169" t="s">
        <v>1055</v>
      </c>
    </row>
    <row r="363" spans="1:4" ht="10.5" customHeight="1">
      <c r="A363" s="169" t="s">
        <v>1161</v>
      </c>
      <c r="B363" s="169" t="s">
        <v>1803</v>
      </c>
      <c r="C363" s="169" t="s">
        <v>1804</v>
      </c>
      <c r="D363" s="169" t="s">
        <v>1055</v>
      </c>
    </row>
    <row r="364" spans="1:4" ht="10.5" customHeight="1">
      <c r="A364" s="169" t="s">
        <v>1161</v>
      </c>
      <c r="B364" s="169" t="s">
        <v>1422</v>
      </c>
      <c r="C364" s="169" t="s">
        <v>1805</v>
      </c>
      <c r="D364" s="169" t="s">
        <v>1055</v>
      </c>
    </row>
    <row r="365" spans="1:4" ht="10.5" customHeight="1">
      <c r="A365" s="169" t="s">
        <v>1161</v>
      </c>
      <c r="B365" s="169" t="s">
        <v>1806</v>
      </c>
      <c r="C365" s="169" t="s">
        <v>1807</v>
      </c>
      <c r="D365" s="169" t="s">
        <v>1055</v>
      </c>
    </row>
    <row r="366" spans="1:4" ht="10.5" customHeight="1">
      <c r="A366" s="169" t="s">
        <v>1161</v>
      </c>
      <c r="B366" s="169" t="s">
        <v>1808</v>
      </c>
      <c r="C366" s="169" t="s">
        <v>1809</v>
      </c>
      <c r="D366" s="169" t="s">
        <v>1055</v>
      </c>
    </row>
    <row r="367" spans="1:4" ht="10.5" customHeight="1">
      <c r="A367" s="169" t="s">
        <v>1161</v>
      </c>
      <c r="B367" s="169" t="s">
        <v>1395</v>
      </c>
      <c r="C367" s="169" t="s">
        <v>1810</v>
      </c>
      <c r="D367" s="169" t="s">
        <v>1055</v>
      </c>
    </row>
    <row r="368" spans="1:4" ht="10.5" customHeight="1">
      <c r="A368" s="169" t="s">
        <v>1161</v>
      </c>
      <c r="B368" s="169" t="s">
        <v>1597</v>
      </c>
      <c r="C368" s="169" t="s">
        <v>1811</v>
      </c>
      <c r="D368" s="169" t="s">
        <v>1055</v>
      </c>
    </row>
    <row r="369" spans="1:4" ht="10.5" customHeight="1">
      <c r="A369" s="169" t="s">
        <v>1161</v>
      </c>
      <c r="B369" s="169" t="s">
        <v>1812</v>
      </c>
      <c r="C369" s="169" t="s">
        <v>1813</v>
      </c>
      <c r="D369" s="169" t="s">
        <v>1055</v>
      </c>
    </row>
    <row r="370" spans="1:4" ht="10.5" customHeight="1">
      <c r="A370" s="169" t="s">
        <v>1161</v>
      </c>
      <c r="B370" s="169" t="s">
        <v>1161</v>
      </c>
      <c r="C370" s="169" t="s">
        <v>1814</v>
      </c>
      <c r="D370" s="169" t="s">
        <v>1058</v>
      </c>
    </row>
    <row r="371" spans="1:4" ht="10.5" customHeight="1">
      <c r="A371" s="169" t="s">
        <v>1161</v>
      </c>
      <c r="B371" s="169" t="s">
        <v>1815</v>
      </c>
      <c r="C371" s="169" t="s">
        <v>1816</v>
      </c>
      <c r="D371" s="169" t="s">
        <v>1055</v>
      </c>
    </row>
    <row r="372" spans="1:4" ht="10.5" customHeight="1">
      <c r="A372" s="169" t="s">
        <v>1161</v>
      </c>
      <c r="B372" s="169" t="s">
        <v>1817</v>
      </c>
      <c r="C372" s="169" t="s">
        <v>1818</v>
      </c>
      <c r="D372" s="169" t="s">
        <v>1055</v>
      </c>
    </row>
    <row r="373" spans="1:4" ht="10.5" customHeight="1">
      <c r="A373" s="169" t="s">
        <v>1165</v>
      </c>
      <c r="B373" s="169" t="s">
        <v>1819</v>
      </c>
      <c r="C373" s="169" t="s">
        <v>1820</v>
      </c>
      <c r="D373" s="169" t="s">
        <v>1055</v>
      </c>
    </row>
    <row r="374" spans="1:4" ht="10.5" customHeight="1">
      <c r="A374" s="169" t="s">
        <v>1165</v>
      </c>
      <c r="B374" s="169" t="s">
        <v>1821</v>
      </c>
      <c r="C374" s="169" t="s">
        <v>1822</v>
      </c>
      <c r="D374" s="169" t="s">
        <v>1055</v>
      </c>
    </row>
    <row r="375" spans="1:4" ht="10.5" customHeight="1">
      <c r="A375" s="169" t="s">
        <v>1165</v>
      </c>
      <c r="B375" s="169" t="s">
        <v>1823</v>
      </c>
      <c r="C375" s="169" t="s">
        <v>1824</v>
      </c>
      <c r="D375" s="169" t="s">
        <v>1055</v>
      </c>
    </row>
    <row r="376" spans="1:4" ht="10.5" customHeight="1">
      <c r="A376" s="169" t="s">
        <v>1165</v>
      </c>
      <c r="B376" s="169" t="s">
        <v>1825</v>
      </c>
      <c r="C376" s="169" t="s">
        <v>1826</v>
      </c>
      <c r="D376" s="169" t="s">
        <v>1098</v>
      </c>
    </row>
    <row r="377" spans="1:4" ht="10.5" customHeight="1">
      <c r="A377" s="169" t="s">
        <v>1165</v>
      </c>
      <c r="B377" s="169" t="s">
        <v>1827</v>
      </c>
      <c r="C377" s="169" t="s">
        <v>1828</v>
      </c>
      <c r="D377" s="169" t="s">
        <v>1055</v>
      </c>
    </row>
    <row r="378" spans="1:4" ht="10.5" customHeight="1">
      <c r="A378" s="169" t="s">
        <v>1165</v>
      </c>
      <c r="B378" s="169" t="s">
        <v>1829</v>
      </c>
      <c r="C378" s="169" t="s">
        <v>1830</v>
      </c>
      <c r="D378" s="169" t="s">
        <v>1055</v>
      </c>
    </row>
    <row r="379" spans="1:4" ht="10.5" customHeight="1">
      <c r="A379" s="169" t="s">
        <v>1165</v>
      </c>
      <c r="B379" s="169" t="s">
        <v>1831</v>
      </c>
      <c r="C379" s="169" t="s">
        <v>1832</v>
      </c>
      <c r="D379" s="169" t="s">
        <v>1055</v>
      </c>
    </row>
    <row r="380" spans="1:4" ht="10.5" customHeight="1">
      <c r="A380" s="169" t="s">
        <v>1165</v>
      </c>
      <c r="B380" s="169" t="s">
        <v>1833</v>
      </c>
      <c r="C380" s="169" t="s">
        <v>1834</v>
      </c>
      <c r="D380" s="169" t="s">
        <v>1055</v>
      </c>
    </row>
    <row r="381" spans="1:4" ht="10.5" customHeight="1">
      <c r="A381" s="169" t="s">
        <v>1165</v>
      </c>
      <c r="B381" s="169" t="s">
        <v>1835</v>
      </c>
      <c r="C381" s="169" t="s">
        <v>1836</v>
      </c>
      <c r="D381" s="169" t="s">
        <v>1055</v>
      </c>
    </row>
    <row r="382" spans="1:4" ht="10.5" customHeight="1">
      <c r="A382" s="169" t="s">
        <v>1165</v>
      </c>
      <c r="B382" s="169" t="s">
        <v>1837</v>
      </c>
      <c r="C382" s="169" t="s">
        <v>1838</v>
      </c>
      <c r="D382" s="169" t="s">
        <v>1055</v>
      </c>
    </row>
    <row r="383" spans="1:4" ht="10.5" customHeight="1">
      <c r="A383" s="169" t="s">
        <v>1165</v>
      </c>
      <c r="B383" s="169" t="s">
        <v>1839</v>
      </c>
      <c r="C383" s="169" t="s">
        <v>1840</v>
      </c>
      <c r="D383" s="169" t="s">
        <v>1055</v>
      </c>
    </row>
    <row r="384" spans="1:4" ht="10.5" customHeight="1">
      <c r="A384" s="169" t="s">
        <v>1165</v>
      </c>
      <c r="B384" s="169" t="s">
        <v>1841</v>
      </c>
      <c r="C384" s="169" t="s">
        <v>1842</v>
      </c>
      <c r="D384" s="169" t="s">
        <v>1055</v>
      </c>
    </row>
    <row r="385" spans="1:4" ht="10.5" customHeight="1">
      <c r="A385" s="169" t="s">
        <v>1165</v>
      </c>
      <c r="B385" s="169" t="s">
        <v>1843</v>
      </c>
      <c r="C385" s="169" t="s">
        <v>1844</v>
      </c>
      <c r="D385" s="169" t="s">
        <v>1055</v>
      </c>
    </row>
    <row r="386" spans="1:4" ht="10.5" customHeight="1">
      <c r="A386" s="169" t="s">
        <v>1165</v>
      </c>
      <c r="B386" s="169" t="s">
        <v>1845</v>
      </c>
      <c r="C386" s="169" t="s">
        <v>1846</v>
      </c>
      <c r="D386" s="169" t="s">
        <v>1055</v>
      </c>
    </row>
    <row r="387" spans="1:4" ht="10.5" customHeight="1">
      <c r="A387" s="169" t="s">
        <v>1165</v>
      </c>
      <c r="B387" s="169" t="s">
        <v>1847</v>
      </c>
      <c r="C387" s="169" t="s">
        <v>1848</v>
      </c>
      <c r="D387" s="169" t="s">
        <v>1055</v>
      </c>
    </row>
    <row r="388" spans="1:4" ht="10.5" customHeight="1">
      <c r="A388" s="169" t="s">
        <v>1165</v>
      </c>
      <c r="B388" s="169" t="s">
        <v>1849</v>
      </c>
      <c r="C388" s="169" t="s">
        <v>1850</v>
      </c>
      <c r="D388" s="169" t="s">
        <v>1320</v>
      </c>
    </row>
    <row r="389" spans="1:4" ht="10.5" customHeight="1">
      <c r="A389" s="169" t="s">
        <v>1165</v>
      </c>
      <c r="B389" s="169" t="s">
        <v>1851</v>
      </c>
      <c r="C389" s="169" t="s">
        <v>1852</v>
      </c>
      <c r="D389" s="169" t="s">
        <v>1055</v>
      </c>
    </row>
    <row r="390" spans="1:4" ht="10.5" customHeight="1">
      <c r="A390" s="169" t="s">
        <v>1165</v>
      </c>
      <c r="B390" s="169" t="s">
        <v>1853</v>
      </c>
      <c r="C390" s="169" t="s">
        <v>1854</v>
      </c>
      <c r="D390" s="169" t="s">
        <v>1055</v>
      </c>
    </row>
    <row r="391" spans="1:4" ht="10.5" customHeight="1">
      <c r="A391" s="169" t="s">
        <v>1165</v>
      </c>
      <c r="B391" s="169" t="s">
        <v>1855</v>
      </c>
      <c r="C391" s="169" t="s">
        <v>1856</v>
      </c>
      <c r="D391" s="169" t="s">
        <v>1055</v>
      </c>
    </row>
    <row r="392" spans="1:4" ht="10.5" customHeight="1">
      <c r="A392" s="169" t="s">
        <v>1165</v>
      </c>
      <c r="B392" s="169" t="s">
        <v>1165</v>
      </c>
      <c r="C392" s="169" t="s">
        <v>1857</v>
      </c>
      <c r="D392" s="169" t="s">
        <v>1058</v>
      </c>
    </row>
    <row r="393" spans="1:4" ht="10.5" customHeight="1">
      <c r="A393" s="169" t="s">
        <v>1165</v>
      </c>
      <c r="B393" s="169" t="s">
        <v>1858</v>
      </c>
      <c r="C393" s="169" t="s">
        <v>1859</v>
      </c>
      <c r="D393" s="169" t="s">
        <v>1055</v>
      </c>
    </row>
    <row r="394" spans="1:4" ht="10.5" customHeight="1">
      <c r="A394" s="169" t="s">
        <v>1165</v>
      </c>
      <c r="B394" s="169" t="s">
        <v>1860</v>
      </c>
      <c r="C394" s="169" t="s">
        <v>1861</v>
      </c>
      <c r="D394" s="169" t="s">
        <v>1055</v>
      </c>
    </row>
    <row r="395" spans="1:4" ht="10.5" customHeight="1">
      <c r="A395" s="169" t="s">
        <v>1165</v>
      </c>
      <c r="B395" s="169" t="s">
        <v>1862</v>
      </c>
      <c r="C395" s="169" t="s">
        <v>1863</v>
      </c>
      <c r="D395" s="169" t="s">
        <v>1055</v>
      </c>
    </row>
    <row r="396" spans="1:4" ht="10.5" customHeight="1">
      <c r="A396" s="169" t="s">
        <v>1169</v>
      </c>
      <c r="B396" s="169" t="s">
        <v>1864</v>
      </c>
      <c r="C396" s="169" t="s">
        <v>1865</v>
      </c>
      <c r="D396" s="169" t="s">
        <v>1055</v>
      </c>
    </row>
    <row r="397" spans="1:4" ht="10.5" customHeight="1">
      <c r="A397" s="169" t="s">
        <v>1169</v>
      </c>
      <c r="B397" s="169" t="s">
        <v>1866</v>
      </c>
      <c r="C397" s="169" t="s">
        <v>1867</v>
      </c>
      <c r="D397" s="169" t="s">
        <v>1055</v>
      </c>
    </row>
    <row r="398" spans="1:4" ht="10.5" customHeight="1">
      <c r="A398" s="169" t="s">
        <v>1169</v>
      </c>
      <c r="B398" s="169" t="s">
        <v>1868</v>
      </c>
      <c r="C398" s="169" t="s">
        <v>1869</v>
      </c>
      <c r="D398" s="169" t="s">
        <v>1055</v>
      </c>
    </row>
    <row r="399" spans="1:4" ht="10.5" customHeight="1">
      <c r="A399" s="169" t="s">
        <v>1169</v>
      </c>
      <c r="B399" s="169" t="s">
        <v>1870</v>
      </c>
      <c r="C399" s="169" t="s">
        <v>1871</v>
      </c>
      <c r="D399" s="169" t="s">
        <v>1055</v>
      </c>
    </row>
    <row r="400" spans="1:4" ht="10.5" customHeight="1">
      <c r="A400" s="169" t="s">
        <v>1169</v>
      </c>
      <c r="B400" s="169" t="s">
        <v>1872</v>
      </c>
      <c r="C400" s="169" t="s">
        <v>1873</v>
      </c>
      <c r="D400" s="169" t="s">
        <v>1055</v>
      </c>
    </row>
    <row r="401" spans="1:4" ht="10.5" customHeight="1">
      <c r="A401" s="169" t="s">
        <v>1169</v>
      </c>
      <c r="B401" s="169" t="s">
        <v>1874</v>
      </c>
      <c r="C401" s="169" t="s">
        <v>1875</v>
      </c>
      <c r="D401" s="169" t="s">
        <v>1055</v>
      </c>
    </row>
    <row r="402" spans="1:4" ht="10.5" customHeight="1">
      <c r="A402" s="169" t="s">
        <v>1169</v>
      </c>
      <c r="B402" s="169" t="s">
        <v>1876</v>
      </c>
      <c r="C402" s="169" t="s">
        <v>1877</v>
      </c>
      <c r="D402" s="169" t="s">
        <v>1055</v>
      </c>
    </row>
    <row r="403" spans="1:4" ht="10.5" customHeight="1">
      <c r="A403" s="169" t="s">
        <v>1169</v>
      </c>
      <c r="B403" s="169" t="s">
        <v>1878</v>
      </c>
      <c r="C403" s="169" t="s">
        <v>1879</v>
      </c>
      <c r="D403" s="169" t="s">
        <v>1055</v>
      </c>
    </row>
    <row r="404" spans="1:4" ht="10.5" customHeight="1">
      <c r="A404" s="169" t="s">
        <v>1169</v>
      </c>
      <c r="B404" s="169" t="s">
        <v>1880</v>
      </c>
      <c r="C404" s="169" t="s">
        <v>1881</v>
      </c>
      <c r="D404" s="169" t="s">
        <v>1055</v>
      </c>
    </row>
    <row r="405" spans="1:4" ht="10.5" customHeight="1">
      <c r="A405" s="169" t="s">
        <v>1169</v>
      </c>
      <c r="B405" s="169" t="s">
        <v>1882</v>
      </c>
      <c r="C405" s="169" t="s">
        <v>1883</v>
      </c>
      <c r="D405" s="169" t="s">
        <v>1055</v>
      </c>
    </row>
    <row r="406" spans="1:4" ht="10.5" customHeight="1">
      <c r="A406" s="169" t="s">
        <v>1169</v>
      </c>
      <c r="B406" s="169" t="s">
        <v>1884</v>
      </c>
      <c r="C406" s="169" t="s">
        <v>1885</v>
      </c>
      <c r="D406" s="169" t="s">
        <v>1055</v>
      </c>
    </row>
    <row r="407" spans="1:4" ht="10.5" customHeight="1">
      <c r="A407" s="169" t="s">
        <v>1169</v>
      </c>
      <c r="B407" s="169" t="s">
        <v>1597</v>
      </c>
      <c r="C407" s="169" t="s">
        <v>1886</v>
      </c>
      <c r="D407" s="169" t="s">
        <v>1055</v>
      </c>
    </row>
    <row r="408" spans="1:4" ht="10.5" customHeight="1">
      <c r="A408" s="169" t="s">
        <v>1169</v>
      </c>
      <c r="B408" s="169" t="s">
        <v>1887</v>
      </c>
      <c r="C408" s="169" t="s">
        <v>1888</v>
      </c>
      <c r="D408" s="169" t="s">
        <v>1055</v>
      </c>
    </row>
    <row r="409" spans="1:4" ht="10.5" customHeight="1">
      <c r="A409" s="169" t="s">
        <v>1169</v>
      </c>
      <c r="B409" s="169" t="s">
        <v>1889</v>
      </c>
      <c r="C409" s="169" t="s">
        <v>1890</v>
      </c>
      <c r="D409" s="169" t="s">
        <v>1055</v>
      </c>
    </row>
    <row r="410" spans="1:4" ht="10.5" customHeight="1">
      <c r="A410" s="169" t="s">
        <v>1169</v>
      </c>
      <c r="B410" s="169" t="s">
        <v>1169</v>
      </c>
      <c r="C410" s="169" t="s">
        <v>1891</v>
      </c>
      <c r="D410" s="169" t="s">
        <v>1058</v>
      </c>
    </row>
    <row r="411" spans="1:4" ht="10.5" customHeight="1">
      <c r="A411" s="169" t="s">
        <v>1169</v>
      </c>
      <c r="B411" s="169" t="s">
        <v>1892</v>
      </c>
      <c r="C411" s="169" t="s">
        <v>1893</v>
      </c>
      <c r="D411" s="169" t="s">
        <v>1055</v>
      </c>
    </row>
    <row r="412" spans="1:4" ht="10.5" customHeight="1">
      <c r="A412" s="169" t="s">
        <v>1169</v>
      </c>
      <c r="B412" s="169" t="s">
        <v>1894</v>
      </c>
      <c r="C412" s="169" t="s">
        <v>1895</v>
      </c>
      <c r="D412" s="169" t="s">
        <v>1055</v>
      </c>
    </row>
    <row r="413" spans="1:4" ht="10.5" customHeight="1">
      <c r="A413" s="169" t="s">
        <v>1173</v>
      </c>
      <c r="B413" s="169" t="s">
        <v>1631</v>
      </c>
      <c r="C413" s="169" t="s">
        <v>1896</v>
      </c>
      <c r="D413" s="169" t="s">
        <v>1055</v>
      </c>
    </row>
    <row r="414" spans="1:4" ht="10.5" customHeight="1">
      <c r="A414" s="169" t="s">
        <v>1173</v>
      </c>
      <c r="B414" s="169" t="s">
        <v>1897</v>
      </c>
      <c r="C414" s="169" t="s">
        <v>1898</v>
      </c>
      <c r="D414" s="169" t="s">
        <v>1055</v>
      </c>
    </row>
    <row r="415" spans="1:4" ht="10.5" customHeight="1">
      <c r="A415" s="169" t="s">
        <v>1173</v>
      </c>
      <c r="B415" s="169" t="s">
        <v>1899</v>
      </c>
      <c r="C415" s="169" t="s">
        <v>1900</v>
      </c>
      <c r="D415" s="169" t="s">
        <v>1055</v>
      </c>
    </row>
    <row r="416" spans="1:4" ht="10.5" customHeight="1">
      <c r="A416" s="169" t="s">
        <v>1173</v>
      </c>
      <c r="B416" s="169" t="s">
        <v>1901</v>
      </c>
      <c r="C416" s="169" t="s">
        <v>1902</v>
      </c>
      <c r="D416" s="169" t="s">
        <v>1055</v>
      </c>
    </row>
    <row r="417" spans="1:4" ht="10.5" customHeight="1">
      <c r="A417" s="169" t="s">
        <v>1173</v>
      </c>
      <c r="B417" s="169" t="s">
        <v>1903</v>
      </c>
      <c r="C417" s="169" t="s">
        <v>1904</v>
      </c>
      <c r="D417" s="169" t="s">
        <v>1055</v>
      </c>
    </row>
    <row r="418" spans="1:4" ht="10.5" customHeight="1">
      <c r="A418" s="169" t="s">
        <v>1173</v>
      </c>
      <c r="B418" s="169" t="s">
        <v>1905</v>
      </c>
      <c r="C418" s="169" t="s">
        <v>1906</v>
      </c>
      <c r="D418" s="169" t="s">
        <v>1055</v>
      </c>
    </row>
    <row r="419" spans="1:4" ht="10.5" customHeight="1">
      <c r="A419" s="169" t="s">
        <v>1173</v>
      </c>
      <c r="B419" s="169" t="s">
        <v>1907</v>
      </c>
      <c r="C419" s="169" t="s">
        <v>1908</v>
      </c>
      <c r="D419" s="169" t="s">
        <v>1055</v>
      </c>
    </row>
    <row r="420" spans="1:4" ht="10.5" customHeight="1">
      <c r="A420" s="169" t="s">
        <v>1173</v>
      </c>
      <c r="B420" s="169" t="s">
        <v>1909</v>
      </c>
      <c r="C420" s="169" t="s">
        <v>1910</v>
      </c>
      <c r="D420" s="169" t="s">
        <v>1055</v>
      </c>
    </row>
    <row r="421" spans="1:4" ht="10.5" customHeight="1">
      <c r="A421" s="169" t="s">
        <v>1173</v>
      </c>
      <c r="B421" s="169" t="s">
        <v>1911</v>
      </c>
      <c r="C421" s="169" t="s">
        <v>1912</v>
      </c>
      <c r="D421" s="169" t="s">
        <v>1055</v>
      </c>
    </row>
    <row r="422" spans="1:4" ht="10.5" customHeight="1">
      <c r="A422" s="169" t="s">
        <v>1173</v>
      </c>
      <c r="B422" s="169" t="s">
        <v>1173</v>
      </c>
      <c r="C422" s="169" t="s">
        <v>1913</v>
      </c>
      <c r="D422" s="169" t="s">
        <v>1058</v>
      </c>
    </row>
    <row r="423" spans="1:4" ht="10.5" customHeight="1">
      <c r="A423" s="169" t="s">
        <v>1173</v>
      </c>
      <c r="B423" s="169" t="s">
        <v>1914</v>
      </c>
      <c r="C423" s="169" t="s">
        <v>1915</v>
      </c>
      <c r="D423" s="169" t="s">
        <v>1055</v>
      </c>
    </row>
    <row r="424" spans="1:4" ht="10.5" customHeight="1">
      <c r="A424" s="169" t="s">
        <v>1173</v>
      </c>
      <c r="B424" s="169" t="s">
        <v>1141</v>
      </c>
      <c r="C424" s="169" t="s">
        <v>1916</v>
      </c>
      <c r="D424" s="169" t="s">
        <v>1055</v>
      </c>
    </row>
    <row r="425" spans="1:4" ht="10.5" customHeight="1">
      <c r="A425" s="169" t="s">
        <v>1173</v>
      </c>
      <c r="B425" s="169" t="s">
        <v>1917</v>
      </c>
      <c r="C425" s="169" t="s">
        <v>1918</v>
      </c>
      <c r="D425" s="169" t="s">
        <v>1055</v>
      </c>
    </row>
    <row r="426" spans="1:4" ht="10.5" customHeight="1">
      <c r="A426" s="169" t="s">
        <v>1173</v>
      </c>
      <c r="B426" s="169" t="s">
        <v>1919</v>
      </c>
      <c r="C426" s="169" t="s">
        <v>1920</v>
      </c>
      <c r="D426" s="169" t="s">
        <v>1055</v>
      </c>
    </row>
    <row r="427" spans="1:4" ht="10.5" customHeight="1">
      <c r="A427" s="169" t="s">
        <v>1177</v>
      </c>
      <c r="B427" s="169" t="s">
        <v>1921</v>
      </c>
      <c r="C427" s="169" t="s">
        <v>1922</v>
      </c>
      <c r="D427" s="169" t="s">
        <v>1055</v>
      </c>
    </row>
    <row r="428" spans="1:4" ht="10.5" customHeight="1">
      <c r="A428" s="169" t="s">
        <v>1177</v>
      </c>
      <c r="B428" s="169" t="s">
        <v>1923</v>
      </c>
      <c r="C428" s="169" t="s">
        <v>1924</v>
      </c>
      <c r="D428" s="169" t="s">
        <v>1055</v>
      </c>
    </row>
    <row r="429" spans="1:4" ht="10.5" customHeight="1">
      <c r="A429" s="169" t="s">
        <v>1177</v>
      </c>
      <c r="B429" s="169" t="s">
        <v>1925</v>
      </c>
      <c r="C429" s="169" t="s">
        <v>1926</v>
      </c>
      <c r="D429" s="169" t="s">
        <v>1055</v>
      </c>
    </row>
    <row r="430" spans="1:4" ht="10.5" customHeight="1">
      <c r="A430" s="169" t="s">
        <v>1177</v>
      </c>
      <c r="B430" s="169" t="s">
        <v>1927</v>
      </c>
      <c r="C430" s="169" t="s">
        <v>1928</v>
      </c>
      <c r="D430" s="169" t="s">
        <v>1055</v>
      </c>
    </row>
    <row r="431" spans="1:4" ht="10.5" customHeight="1">
      <c r="A431" s="169" t="s">
        <v>1177</v>
      </c>
      <c r="B431" s="169" t="s">
        <v>1929</v>
      </c>
      <c r="C431" s="169" t="s">
        <v>1930</v>
      </c>
      <c r="D431" s="169" t="s">
        <v>1055</v>
      </c>
    </row>
    <row r="432" spans="1:4" ht="10.5" customHeight="1">
      <c r="A432" s="169" t="s">
        <v>1177</v>
      </c>
      <c r="B432" s="169" t="s">
        <v>1931</v>
      </c>
      <c r="C432" s="169" t="s">
        <v>1932</v>
      </c>
      <c r="D432" s="169" t="s">
        <v>1055</v>
      </c>
    </row>
    <row r="433" spans="1:4" ht="10.5" customHeight="1">
      <c r="A433" s="169" t="s">
        <v>1177</v>
      </c>
      <c r="B433" s="169" t="s">
        <v>1933</v>
      </c>
      <c r="C433" s="169" t="s">
        <v>1934</v>
      </c>
      <c r="D433" s="169" t="s">
        <v>1055</v>
      </c>
    </row>
    <row r="434" spans="1:4" ht="10.5" customHeight="1">
      <c r="A434" s="169" t="s">
        <v>1177</v>
      </c>
      <c r="B434" s="169" t="s">
        <v>1935</v>
      </c>
      <c r="C434" s="169" t="s">
        <v>1936</v>
      </c>
      <c r="D434" s="169" t="s">
        <v>1055</v>
      </c>
    </row>
    <row r="435" spans="1:4" ht="10.5" customHeight="1">
      <c r="A435" s="169" t="s">
        <v>1177</v>
      </c>
      <c r="B435" s="169" t="s">
        <v>1937</v>
      </c>
      <c r="C435" s="169" t="s">
        <v>1938</v>
      </c>
      <c r="D435" s="169" t="s">
        <v>1055</v>
      </c>
    </row>
    <row r="436" spans="1:4" ht="10.5" customHeight="1">
      <c r="A436" s="169" t="s">
        <v>1177</v>
      </c>
      <c r="B436" s="169" t="s">
        <v>1939</v>
      </c>
      <c r="C436" s="169" t="s">
        <v>1940</v>
      </c>
      <c r="D436" s="169" t="s">
        <v>1320</v>
      </c>
    </row>
    <row r="437" spans="1:4" ht="10.5" customHeight="1">
      <c r="A437" s="169" t="s">
        <v>1177</v>
      </c>
      <c r="B437" s="169" t="s">
        <v>1941</v>
      </c>
      <c r="C437" s="169" t="s">
        <v>1942</v>
      </c>
      <c r="D437" s="169" t="s">
        <v>1055</v>
      </c>
    </row>
    <row r="438" spans="1:4" ht="10.5" customHeight="1">
      <c r="A438" s="169" t="s">
        <v>1177</v>
      </c>
      <c r="B438" s="169" t="s">
        <v>1943</v>
      </c>
      <c r="C438" s="169" t="s">
        <v>1944</v>
      </c>
      <c r="D438" s="169" t="s">
        <v>1055</v>
      </c>
    </row>
    <row r="439" spans="1:4" ht="10.5" customHeight="1">
      <c r="A439" s="169" t="s">
        <v>1177</v>
      </c>
      <c r="B439" s="169" t="s">
        <v>1945</v>
      </c>
      <c r="C439" s="169" t="s">
        <v>1946</v>
      </c>
      <c r="D439" s="169" t="s">
        <v>1055</v>
      </c>
    </row>
    <row r="440" spans="1:4" ht="10.5" customHeight="1">
      <c r="A440" s="169" t="s">
        <v>1177</v>
      </c>
      <c r="B440" s="169" t="s">
        <v>1177</v>
      </c>
      <c r="C440" s="169" t="s">
        <v>1947</v>
      </c>
      <c r="D440" s="169" t="s">
        <v>1058</v>
      </c>
    </row>
    <row r="441" spans="1:4" ht="10.5" customHeight="1">
      <c r="A441" s="169" t="s">
        <v>1177</v>
      </c>
      <c r="B441" s="169" t="s">
        <v>1948</v>
      </c>
      <c r="C441" s="169" t="s">
        <v>1949</v>
      </c>
      <c r="D441" s="169" t="s">
        <v>1055</v>
      </c>
    </row>
    <row r="442" spans="1:4" ht="10.5" customHeight="1">
      <c r="A442" s="169" t="s">
        <v>1181</v>
      </c>
      <c r="B442" s="169" t="s">
        <v>1950</v>
      </c>
      <c r="C442" s="169" t="s">
        <v>1951</v>
      </c>
      <c r="D442" s="169" t="s">
        <v>1055</v>
      </c>
    </row>
    <row r="443" spans="1:4" ht="10.5" customHeight="1">
      <c r="A443" s="169" t="s">
        <v>1181</v>
      </c>
      <c r="B443" s="169" t="s">
        <v>1952</v>
      </c>
      <c r="C443" s="169" t="s">
        <v>1953</v>
      </c>
      <c r="D443" s="169" t="s">
        <v>1055</v>
      </c>
    </row>
    <row r="444" spans="1:4" ht="10.5" customHeight="1">
      <c r="A444" s="169" t="s">
        <v>1181</v>
      </c>
      <c r="B444" s="169" t="s">
        <v>1954</v>
      </c>
      <c r="C444" s="169" t="s">
        <v>1955</v>
      </c>
      <c r="D444" s="169" t="s">
        <v>1055</v>
      </c>
    </row>
    <row r="445" spans="1:4" ht="10.5" customHeight="1">
      <c r="A445" s="169" t="s">
        <v>1181</v>
      </c>
      <c r="B445" s="169" t="s">
        <v>1956</v>
      </c>
      <c r="C445" s="169" t="s">
        <v>1957</v>
      </c>
      <c r="D445" s="169" t="s">
        <v>1098</v>
      </c>
    </row>
    <row r="446" spans="1:4" ht="10.5" customHeight="1">
      <c r="A446" s="169" t="s">
        <v>1181</v>
      </c>
      <c r="B446" s="169" t="s">
        <v>1958</v>
      </c>
      <c r="C446" s="169" t="s">
        <v>1959</v>
      </c>
      <c r="D446" s="169" t="s">
        <v>1055</v>
      </c>
    </row>
    <row r="447" spans="1:4" ht="10.5" customHeight="1">
      <c r="A447" s="169" t="s">
        <v>1181</v>
      </c>
      <c r="B447" s="169" t="s">
        <v>1183</v>
      </c>
      <c r="C447" s="169" t="s">
        <v>1960</v>
      </c>
      <c r="D447" s="169" t="s">
        <v>1055</v>
      </c>
    </row>
    <row r="448" spans="1:4" ht="10.5" customHeight="1">
      <c r="A448" s="169" t="s">
        <v>1181</v>
      </c>
      <c r="B448" s="169" t="s">
        <v>1482</v>
      </c>
      <c r="C448" s="169" t="s">
        <v>1961</v>
      </c>
      <c r="D448" s="169" t="s">
        <v>1055</v>
      </c>
    </row>
    <row r="449" spans="1:4" ht="10.5" customHeight="1">
      <c r="A449" s="169" t="s">
        <v>1181</v>
      </c>
      <c r="B449" s="169" t="s">
        <v>1962</v>
      </c>
      <c r="C449" s="169" t="s">
        <v>1963</v>
      </c>
      <c r="D449" s="169" t="s">
        <v>1055</v>
      </c>
    </row>
    <row r="450" spans="1:4" ht="10.5" customHeight="1">
      <c r="A450" s="169" t="s">
        <v>1181</v>
      </c>
      <c r="B450" s="169" t="s">
        <v>1964</v>
      </c>
      <c r="C450" s="169" t="s">
        <v>1965</v>
      </c>
      <c r="D450" s="169" t="s">
        <v>1055</v>
      </c>
    </row>
    <row r="451" spans="1:4" ht="10.5" customHeight="1">
      <c r="A451" s="169" t="s">
        <v>1181</v>
      </c>
      <c r="B451" s="169" t="s">
        <v>1966</v>
      </c>
      <c r="C451" s="169" t="s">
        <v>1967</v>
      </c>
      <c r="D451" s="169" t="s">
        <v>1320</v>
      </c>
    </row>
    <row r="452" spans="1:4" ht="10.5" customHeight="1">
      <c r="A452" s="169" t="s">
        <v>1181</v>
      </c>
      <c r="B452" s="169" t="s">
        <v>1968</v>
      </c>
      <c r="C452" s="169" t="s">
        <v>1969</v>
      </c>
      <c r="D452" s="169" t="s">
        <v>1320</v>
      </c>
    </row>
    <row r="453" spans="1:4" ht="10.5" customHeight="1">
      <c r="A453" s="169" t="s">
        <v>1181</v>
      </c>
      <c r="B453" s="169" t="s">
        <v>1970</v>
      </c>
      <c r="C453" s="169" t="s">
        <v>1971</v>
      </c>
      <c r="D453" s="169" t="s">
        <v>1055</v>
      </c>
    </row>
    <row r="454" spans="1:4" ht="10.5" customHeight="1">
      <c r="A454" s="169" t="s">
        <v>1181</v>
      </c>
      <c r="B454" s="169" t="s">
        <v>1972</v>
      </c>
      <c r="C454" s="169" t="s">
        <v>1973</v>
      </c>
      <c r="D454" s="169" t="s">
        <v>1055</v>
      </c>
    </row>
    <row r="455" spans="1:4" ht="10.5" customHeight="1">
      <c r="A455" s="169" t="s">
        <v>1181</v>
      </c>
      <c r="B455" s="169" t="s">
        <v>1181</v>
      </c>
      <c r="C455" s="169" t="s">
        <v>1974</v>
      </c>
      <c r="D455" s="169" t="s">
        <v>1058</v>
      </c>
    </row>
    <row r="456" spans="1:4" ht="10.5" customHeight="1">
      <c r="A456" s="169" t="s">
        <v>1181</v>
      </c>
      <c r="B456" s="169" t="s">
        <v>1975</v>
      </c>
      <c r="C456" s="169" t="s">
        <v>1976</v>
      </c>
      <c r="D456" s="169" t="s">
        <v>1055</v>
      </c>
    </row>
    <row r="457" spans="1:4" ht="10.5" customHeight="1">
      <c r="A457" s="169" t="s">
        <v>1185</v>
      </c>
      <c r="B457" s="169" t="s">
        <v>1977</v>
      </c>
      <c r="C457" s="169" t="s">
        <v>1978</v>
      </c>
      <c r="D457" s="169" t="s">
        <v>1055</v>
      </c>
    </row>
    <row r="458" spans="1:4" ht="10.5" customHeight="1">
      <c r="A458" s="169" t="s">
        <v>1185</v>
      </c>
      <c r="B458" s="169" t="s">
        <v>1979</v>
      </c>
      <c r="C458" s="169" t="s">
        <v>1980</v>
      </c>
      <c r="D458" s="169" t="s">
        <v>1055</v>
      </c>
    </row>
    <row r="459" spans="1:4" ht="10.5" customHeight="1">
      <c r="A459" s="169" t="s">
        <v>1185</v>
      </c>
      <c r="B459" s="169" t="s">
        <v>1981</v>
      </c>
      <c r="C459" s="169" t="s">
        <v>1982</v>
      </c>
      <c r="D459" s="169" t="s">
        <v>1055</v>
      </c>
    </row>
    <row r="460" spans="1:4" ht="10.5" customHeight="1">
      <c r="A460" s="169" t="s">
        <v>1185</v>
      </c>
      <c r="B460" s="169" t="s">
        <v>1983</v>
      </c>
      <c r="C460" s="169" t="s">
        <v>1984</v>
      </c>
      <c r="D460" s="169" t="s">
        <v>1055</v>
      </c>
    </row>
    <row r="461" spans="1:4" ht="10.5" customHeight="1">
      <c r="A461" s="169" t="s">
        <v>1185</v>
      </c>
      <c r="B461" s="169" t="s">
        <v>1985</v>
      </c>
      <c r="C461" s="169" t="s">
        <v>1986</v>
      </c>
      <c r="D461" s="169" t="s">
        <v>1055</v>
      </c>
    </row>
    <row r="462" spans="1:4" ht="10.5" customHeight="1">
      <c r="A462" s="169" t="s">
        <v>1185</v>
      </c>
      <c r="B462" s="169" t="s">
        <v>1987</v>
      </c>
      <c r="C462" s="169" t="s">
        <v>1988</v>
      </c>
      <c r="D462" s="169" t="s">
        <v>1055</v>
      </c>
    </row>
    <row r="463" spans="1:4" ht="10.5" customHeight="1">
      <c r="A463" s="169" t="s">
        <v>1185</v>
      </c>
      <c r="B463" s="169" t="s">
        <v>1989</v>
      </c>
      <c r="C463" s="169" t="s">
        <v>1990</v>
      </c>
      <c r="D463" s="169" t="s">
        <v>1055</v>
      </c>
    </row>
    <row r="464" spans="1:4" ht="10.5" customHeight="1">
      <c r="A464" s="169" t="s">
        <v>1185</v>
      </c>
      <c r="B464" s="169" t="s">
        <v>1991</v>
      </c>
      <c r="C464" s="169" t="s">
        <v>1992</v>
      </c>
      <c r="D464" s="169" t="s">
        <v>1055</v>
      </c>
    </row>
    <row r="465" spans="1:4" ht="10.5" customHeight="1">
      <c r="A465" s="169" t="s">
        <v>1185</v>
      </c>
      <c r="B465" s="169" t="s">
        <v>1993</v>
      </c>
      <c r="C465" s="169" t="s">
        <v>1994</v>
      </c>
      <c r="D465" s="169" t="s">
        <v>1055</v>
      </c>
    </row>
    <row r="466" spans="1:4" ht="10.5" customHeight="1">
      <c r="A466" s="169" t="s">
        <v>1185</v>
      </c>
      <c r="B466" s="169" t="s">
        <v>1214</v>
      </c>
      <c r="C466" s="169" t="s">
        <v>1995</v>
      </c>
      <c r="D466" s="169" t="s">
        <v>1055</v>
      </c>
    </row>
    <row r="467" spans="1:4" ht="10.5" customHeight="1">
      <c r="A467" s="169" t="s">
        <v>1185</v>
      </c>
      <c r="B467" s="169" t="s">
        <v>1996</v>
      </c>
      <c r="C467" s="169" t="s">
        <v>1997</v>
      </c>
      <c r="D467" s="169" t="s">
        <v>1055</v>
      </c>
    </row>
    <row r="468" spans="1:4" ht="10.5" customHeight="1">
      <c r="A468" s="169" t="s">
        <v>1185</v>
      </c>
      <c r="B468" s="169" t="s">
        <v>1998</v>
      </c>
      <c r="C468" s="169" t="s">
        <v>1999</v>
      </c>
      <c r="D468" s="169" t="s">
        <v>1320</v>
      </c>
    </row>
    <row r="469" spans="1:4" ht="10.5" customHeight="1">
      <c r="A469" s="169" t="s">
        <v>1185</v>
      </c>
      <c r="B469" s="169" t="s">
        <v>2000</v>
      </c>
      <c r="C469" s="169" t="s">
        <v>2001</v>
      </c>
      <c r="D469" s="169" t="s">
        <v>1055</v>
      </c>
    </row>
    <row r="470" spans="1:4" ht="10.5" customHeight="1">
      <c r="A470" s="169" t="s">
        <v>1185</v>
      </c>
      <c r="B470" s="169" t="s">
        <v>2002</v>
      </c>
      <c r="C470" s="169" t="s">
        <v>2003</v>
      </c>
      <c r="D470" s="169" t="s">
        <v>1055</v>
      </c>
    </row>
    <row r="471" spans="1:4" ht="10.5" customHeight="1">
      <c r="A471" s="169" t="s">
        <v>1185</v>
      </c>
      <c r="B471" s="169" t="s">
        <v>2004</v>
      </c>
      <c r="C471" s="169" t="s">
        <v>2005</v>
      </c>
      <c r="D471" s="169" t="s">
        <v>1055</v>
      </c>
    </row>
    <row r="472" spans="1:4" ht="10.5" customHeight="1">
      <c r="A472" s="169" t="s">
        <v>1185</v>
      </c>
      <c r="B472" s="169" t="s">
        <v>1358</v>
      </c>
      <c r="C472" s="169" t="s">
        <v>2006</v>
      </c>
      <c r="D472" s="169" t="s">
        <v>1055</v>
      </c>
    </row>
    <row r="473" spans="1:4" ht="10.5" customHeight="1">
      <c r="A473" s="169" t="s">
        <v>1185</v>
      </c>
      <c r="B473" s="169" t="s">
        <v>1185</v>
      </c>
      <c r="C473" s="169" t="s">
        <v>2007</v>
      </c>
      <c r="D473" s="169" t="s">
        <v>1058</v>
      </c>
    </row>
    <row r="474" spans="1:4" ht="10.5" customHeight="1">
      <c r="A474" s="169" t="s">
        <v>1185</v>
      </c>
      <c r="B474" s="169" t="s">
        <v>2008</v>
      </c>
      <c r="C474" s="169" t="s">
        <v>2009</v>
      </c>
      <c r="D474" s="169" t="s">
        <v>1055</v>
      </c>
    </row>
    <row r="475" spans="1:4" ht="10.5" customHeight="1">
      <c r="A475" s="169" t="s">
        <v>1189</v>
      </c>
      <c r="B475" s="169" t="s">
        <v>2010</v>
      </c>
      <c r="C475" s="169" t="s">
        <v>2011</v>
      </c>
      <c r="D475" s="169" t="s">
        <v>1055</v>
      </c>
    </row>
    <row r="476" spans="1:4" ht="10.5" customHeight="1">
      <c r="A476" s="169" t="s">
        <v>1189</v>
      </c>
      <c r="B476" s="169" t="s">
        <v>2012</v>
      </c>
      <c r="C476" s="169" t="s">
        <v>2013</v>
      </c>
      <c r="D476" s="169" t="s">
        <v>1055</v>
      </c>
    </row>
    <row r="477" spans="1:4" ht="10.5" customHeight="1">
      <c r="A477" s="169" t="s">
        <v>1189</v>
      </c>
      <c r="B477" s="169" t="s">
        <v>2014</v>
      </c>
      <c r="C477" s="169" t="s">
        <v>2015</v>
      </c>
      <c r="D477" s="169" t="s">
        <v>1055</v>
      </c>
    </row>
    <row r="478" spans="1:4" ht="10.5" customHeight="1">
      <c r="A478" s="169" t="s">
        <v>1189</v>
      </c>
      <c r="B478" s="169" t="s">
        <v>2016</v>
      </c>
      <c r="C478" s="169" t="s">
        <v>2017</v>
      </c>
      <c r="D478" s="169" t="s">
        <v>1098</v>
      </c>
    </row>
    <row r="479" spans="1:4" ht="10.5" customHeight="1">
      <c r="A479" s="169" t="s">
        <v>1189</v>
      </c>
      <c r="B479" s="169" t="s">
        <v>2018</v>
      </c>
      <c r="C479" s="169" t="s">
        <v>2019</v>
      </c>
      <c r="D479" s="169" t="s">
        <v>1055</v>
      </c>
    </row>
    <row r="480" spans="1:4" ht="10.5" customHeight="1">
      <c r="A480" s="169" t="s">
        <v>1189</v>
      </c>
      <c r="B480" s="169" t="s">
        <v>2020</v>
      </c>
      <c r="C480" s="169" t="s">
        <v>2021</v>
      </c>
      <c r="D480" s="169" t="s">
        <v>1055</v>
      </c>
    </row>
    <row r="481" spans="1:4" ht="10.5" customHeight="1">
      <c r="A481" s="169" t="s">
        <v>1189</v>
      </c>
      <c r="B481" s="169" t="s">
        <v>2022</v>
      </c>
      <c r="C481" s="169" t="s">
        <v>2023</v>
      </c>
      <c r="D481" s="169" t="s">
        <v>1055</v>
      </c>
    </row>
    <row r="482" spans="1:4" ht="10.5" customHeight="1">
      <c r="A482" s="169" t="s">
        <v>1189</v>
      </c>
      <c r="B482" s="169" t="s">
        <v>2024</v>
      </c>
      <c r="C482" s="169" t="s">
        <v>2025</v>
      </c>
      <c r="D482" s="169" t="s">
        <v>1055</v>
      </c>
    </row>
    <row r="483" spans="1:4" ht="10.5" customHeight="1">
      <c r="A483" s="169" t="s">
        <v>1189</v>
      </c>
      <c r="B483" s="169" t="s">
        <v>2026</v>
      </c>
      <c r="C483" s="169" t="s">
        <v>2027</v>
      </c>
      <c r="D483" s="169" t="s">
        <v>1055</v>
      </c>
    </row>
    <row r="484" spans="1:4" ht="10.5" customHeight="1">
      <c r="A484" s="169" t="s">
        <v>1189</v>
      </c>
      <c r="B484" s="169" t="s">
        <v>1528</v>
      </c>
      <c r="C484" s="169" t="s">
        <v>2028</v>
      </c>
      <c r="D484" s="169" t="s">
        <v>1055</v>
      </c>
    </row>
    <row r="485" spans="1:4" ht="10.5" customHeight="1">
      <c r="A485" s="169" t="s">
        <v>1189</v>
      </c>
      <c r="B485" s="169" t="s">
        <v>1623</v>
      </c>
      <c r="C485" s="169" t="s">
        <v>2029</v>
      </c>
      <c r="D485" s="169" t="s">
        <v>1055</v>
      </c>
    </row>
    <row r="486" spans="1:4" ht="10.5" customHeight="1">
      <c r="A486" s="169" t="s">
        <v>1189</v>
      </c>
      <c r="B486" s="169" t="s">
        <v>2030</v>
      </c>
      <c r="C486" s="169" t="s">
        <v>2031</v>
      </c>
      <c r="D486" s="169" t="s">
        <v>1055</v>
      </c>
    </row>
    <row r="487" spans="1:4" ht="10.5" customHeight="1">
      <c r="A487" s="169" t="s">
        <v>1189</v>
      </c>
      <c r="B487" s="169" t="s">
        <v>2032</v>
      </c>
      <c r="C487" s="169" t="s">
        <v>2033</v>
      </c>
      <c r="D487" s="169" t="s">
        <v>1055</v>
      </c>
    </row>
    <row r="488" spans="1:4" ht="10.5" customHeight="1">
      <c r="A488" s="169" t="s">
        <v>1189</v>
      </c>
      <c r="B488" s="169" t="s">
        <v>2034</v>
      </c>
      <c r="C488" s="169" t="s">
        <v>2035</v>
      </c>
      <c r="D488" s="169" t="s">
        <v>1055</v>
      </c>
    </row>
    <row r="489" spans="1:4" ht="10.5" customHeight="1">
      <c r="A489" s="169" t="s">
        <v>1189</v>
      </c>
      <c r="B489" s="169" t="s">
        <v>1189</v>
      </c>
      <c r="C489" s="169" t="s">
        <v>2036</v>
      </c>
      <c r="D489" s="169" t="s">
        <v>1058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161</vt:i4>
      </vt:variant>
    </vt:vector>
  </HeadingPairs>
  <TitlesOfParts>
    <vt:vector size="175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2024-01-24T09:52:33Z</dcterms:modified>
</cp:coreProperties>
</file>