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275D4D39-AC92-410F-8C97-286695F487AF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REESTR_ORG!$DR$3:$EI$64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RPT_STATISTICS!$A$2:$C$4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13" i="4"/>
  <c r="G5" i="4"/>
  <c r="G2" i="4"/>
  <c r="G10" i="4" s="1"/>
  <c r="H146" i="3"/>
  <c r="H145" i="3"/>
  <c r="L144" i="3"/>
  <c r="L142" i="3" s="1"/>
  <c r="K144" i="3"/>
  <c r="J144" i="3"/>
  <c r="I144" i="3"/>
  <c r="H144" i="3"/>
  <c r="L143" i="3"/>
  <c r="I142" i="3"/>
  <c r="H141" i="3"/>
  <c r="H140" i="3"/>
  <c r="H139" i="3"/>
  <c r="L138" i="3"/>
  <c r="K138" i="3"/>
  <c r="J138" i="3"/>
  <c r="I138" i="3"/>
  <c r="H138" i="3" s="1"/>
  <c r="H137" i="3"/>
  <c r="H136" i="3"/>
  <c r="L135" i="3"/>
  <c r="L133" i="3" s="1"/>
  <c r="L132" i="3" s="1"/>
  <c r="K135" i="3"/>
  <c r="K133" i="3" s="1"/>
  <c r="K132" i="3" s="1"/>
  <c r="J135" i="3"/>
  <c r="I135" i="3"/>
  <c r="H135" i="3"/>
  <c r="H134" i="3"/>
  <c r="J133" i="3"/>
  <c r="J132" i="3" s="1"/>
  <c r="I133" i="3"/>
  <c r="H131" i="3"/>
  <c r="H130" i="3"/>
  <c r="H129" i="3"/>
  <c r="L128" i="3"/>
  <c r="K128" i="3"/>
  <c r="K126" i="3" s="1"/>
  <c r="J128" i="3"/>
  <c r="J126" i="3" s="1"/>
  <c r="I128" i="3"/>
  <c r="H128" i="3" s="1"/>
  <c r="H127" i="3"/>
  <c r="L126" i="3"/>
  <c r="I126" i="3"/>
  <c r="H124" i="3"/>
  <c r="H123" i="3"/>
  <c r="L122" i="3"/>
  <c r="L120" i="3" s="1"/>
  <c r="K122" i="3"/>
  <c r="J122" i="3"/>
  <c r="I122" i="3"/>
  <c r="H122" i="3"/>
  <c r="L121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H103" i="3" s="1"/>
  <c r="K102" i="3"/>
  <c r="K100" i="3" s="1"/>
  <c r="K99" i="3" s="1"/>
  <c r="H101" i="3"/>
  <c r="H98" i="3"/>
  <c r="H97" i="3"/>
  <c r="H96" i="3"/>
  <c r="L95" i="3"/>
  <c r="L93" i="3" s="1"/>
  <c r="K95" i="3"/>
  <c r="J95" i="3"/>
  <c r="J93" i="3" s="1"/>
  <c r="I95" i="3"/>
  <c r="H95" i="3" s="1"/>
  <c r="L94" i="3"/>
  <c r="K94" i="3"/>
  <c r="K143" i="3" s="1"/>
  <c r="K142" i="3" s="1"/>
  <c r="J94" i="3"/>
  <c r="H94" i="3" s="1"/>
  <c r="K93" i="3"/>
  <c r="K91" i="3"/>
  <c r="H90" i="3"/>
  <c r="K89" i="3"/>
  <c r="H89" i="3" s="1"/>
  <c r="I86" i="3"/>
  <c r="H84" i="3"/>
  <c r="L83" i="3"/>
  <c r="L86" i="3" s="1"/>
  <c r="L82" i="3"/>
  <c r="H82" i="3" s="1"/>
  <c r="L81" i="3"/>
  <c r="H81" i="3" s="1"/>
  <c r="H80" i="3"/>
  <c r="H79" i="3"/>
  <c r="L76" i="3"/>
  <c r="K76" i="3"/>
  <c r="J76" i="3"/>
  <c r="J70" i="3" s="1"/>
  <c r="J91" i="3" s="1"/>
  <c r="I76" i="3"/>
  <c r="H76" i="3" s="1"/>
  <c r="H75" i="3"/>
  <c r="H74" i="3"/>
  <c r="H73" i="3"/>
  <c r="H72" i="3"/>
  <c r="J71" i="3"/>
  <c r="H71" i="3"/>
  <c r="L70" i="3"/>
  <c r="L91" i="3" s="1"/>
  <c r="K70" i="3"/>
  <c r="I70" i="3"/>
  <c r="H70" i="3" s="1"/>
  <c r="H69" i="3"/>
  <c r="H68" i="3"/>
  <c r="L67" i="3"/>
  <c r="K83" i="3" s="1"/>
  <c r="H66" i="3"/>
  <c r="H65" i="3"/>
  <c r="L64" i="3"/>
  <c r="K64" i="3"/>
  <c r="J64" i="3"/>
  <c r="I64" i="3"/>
  <c r="H64" i="3"/>
  <c r="L61" i="3"/>
  <c r="K61" i="3"/>
  <c r="J61" i="3"/>
  <c r="I61" i="3"/>
  <c r="H61" i="3" s="1"/>
  <c r="L58" i="3"/>
  <c r="K58" i="3"/>
  <c r="J58" i="3"/>
  <c r="I58" i="3"/>
  <c r="H58" i="3" s="1"/>
  <c r="K56" i="3"/>
  <c r="H56" i="3"/>
  <c r="D56" i="3"/>
  <c r="L54" i="3"/>
  <c r="K54" i="3"/>
  <c r="J54" i="3"/>
  <c r="J83" i="3" s="1"/>
  <c r="I54" i="3"/>
  <c r="H54" i="3" s="1"/>
  <c r="H53" i="3"/>
  <c r="L52" i="3"/>
  <c r="L87" i="3" s="1"/>
  <c r="K52" i="3"/>
  <c r="K87" i="3" s="1"/>
  <c r="L49" i="3"/>
  <c r="I49" i="3"/>
  <c r="L48" i="3"/>
  <c r="H47" i="3"/>
  <c r="H45" i="3"/>
  <c r="H44" i="3"/>
  <c r="H42" i="3"/>
  <c r="L39" i="3"/>
  <c r="K39" i="3"/>
  <c r="K33" i="3" s="1"/>
  <c r="J39" i="3"/>
  <c r="J33" i="3" s="1"/>
  <c r="I39" i="3"/>
  <c r="H39" i="3" s="1"/>
  <c r="H38" i="3"/>
  <c r="H37" i="3"/>
  <c r="H36" i="3"/>
  <c r="H35" i="3"/>
  <c r="H34" i="3"/>
  <c r="L33" i="3"/>
  <c r="I33" i="3"/>
  <c r="H32" i="3"/>
  <c r="H31" i="3"/>
  <c r="L30" i="3"/>
  <c r="H30" i="3" s="1"/>
  <c r="H29" i="3"/>
  <c r="H28" i="3"/>
  <c r="L27" i="3"/>
  <c r="K27" i="3"/>
  <c r="J27" i="3"/>
  <c r="I27" i="3"/>
  <c r="H27" i="3"/>
  <c r="H25" i="3"/>
  <c r="D25" i="3"/>
  <c r="L23" i="3"/>
  <c r="K23" i="3"/>
  <c r="J23" i="3"/>
  <c r="J46" i="3" s="1"/>
  <c r="I23" i="3"/>
  <c r="H23" i="3" s="1"/>
  <c r="L20" i="3"/>
  <c r="K20" i="3"/>
  <c r="J20" i="3"/>
  <c r="I20" i="3"/>
  <c r="H20" i="3"/>
  <c r="L17" i="3"/>
  <c r="L15" i="3" s="1"/>
  <c r="L50" i="3" s="1"/>
  <c r="K17" i="3"/>
  <c r="J17" i="3"/>
  <c r="I17" i="3"/>
  <c r="H17" i="3" s="1"/>
  <c r="H16" i="3"/>
  <c r="K15" i="3"/>
  <c r="J15" i="3"/>
  <c r="J50" i="3" s="1"/>
  <c r="D9" i="3"/>
  <c r="H85" i="2"/>
  <c r="H80" i="2"/>
  <c r="P29" i="2"/>
  <c r="E8" i="2"/>
  <c r="K85" i="3" l="1"/>
  <c r="H85" i="3" s="1"/>
  <c r="H133" i="3"/>
  <c r="J86" i="3"/>
  <c r="H83" i="3"/>
  <c r="H33" i="3"/>
  <c r="H91" i="3"/>
  <c r="K50" i="3"/>
  <c r="J48" i="3"/>
  <c r="J49" i="3" s="1"/>
  <c r="H46" i="3"/>
  <c r="H126" i="3"/>
  <c r="I52" i="3"/>
  <c r="J121" i="3"/>
  <c r="J143" i="3"/>
  <c r="G6" i="4"/>
  <c r="G14" i="4"/>
  <c r="K43" i="3"/>
  <c r="H43" i="3" s="1"/>
  <c r="I15" i="3"/>
  <c r="J52" i="3"/>
  <c r="J87" i="3" s="1"/>
  <c r="I93" i="3"/>
  <c r="H93" i="3" s="1"/>
  <c r="I102" i="3"/>
  <c r="K121" i="3"/>
  <c r="K120" i="3" s="1"/>
  <c r="I132" i="3"/>
  <c r="H132" i="3" s="1"/>
  <c r="G9" i="4"/>
  <c r="H67" i="3"/>
  <c r="H49" i="3" l="1"/>
  <c r="I87" i="3"/>
  <c r="H87" i="3" s="1"/>
  <c r="H52" i="3"/>
  <c r="H86" i="3"/>
  <c r="I50" i="3"/>
  <c r="H50" i="3" s="1"/>
  <c r="H15" i="3"/>
  <c r="H143" i="3"/>
  <c r="J142" i="3"/>
  <c r="H142" i="3" s="1"/>
  <c r="H48" i="3"/>
  <c r="K48" i="3"/>
  <c r="K49" i="3" s="1"/>
  <c r="I100" i="3"/>
  <c r="H102" i="3"/>
  <c r="H121" i="3"/>
  <c r="J120" i="3"/>
  <c r="H120" i="3" s="1"/>
  <c r="K86" i="3"/>
  <c r="H100" i="3" l="1"/>
  <c r="I99" i="3"/>
  <c r="H99" i="3" s="1"/>
</calcChain>
</file>

<file path=xl/sharedStrings.xml><?xml version="1.0" encoding="utf-8"?>
<sst xmlns="http://schemas.openxmlformats.org/spreadsheetml/2006/main" count="4023" uniqueCount="2108">
  <si>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</si>
  <si>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</si>
  <si>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</si>
  <si>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</si>
  <si>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</si>
  <si>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</si>
  <si>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</si>
  <si>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</si>
  <si>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</si>
  <si>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</si>
  <si>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</si>
  <si>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</si>
  <si>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</si>
  <si>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</si>
  <si>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</si>
  <si>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</si>
  <si>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</si>
  <si>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</si>
  <si>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</si>
  <si>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</si>
  <si>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</si>
  <si>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</si>
  <si>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</si>
  <si>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</si>
  <si>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</si>
  <si>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</si>
  <si>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</si>
  <si>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</si>
  <si>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</si>
  <si>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Апрель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</si>
  <si>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</si>
  <si>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</si>
  <si>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</si>
  <si>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</si>
  <si>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</si>
  <si>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</si>
  <si>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</si>
  <si>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</si>
  <si>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</si>
  <si>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</si>
  <si>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</si>
  <si>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</si>
  <si>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</si>
  <si>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</si>
  <si>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</si>
  <si>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</si>
  <si>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</si>
  <si>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</si>
  <si>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</si>
  <si>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</si>
  <si>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</si>
  <si>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</si>
  <si>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</si>
  <si>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</si>
  <si>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</si>
  <si>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</si>
  <si>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</si>
  <si>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</si>
  <si>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</si>
  <si>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</si>
  <si>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</si>
  <si>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</si>
  <si>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</si>
  <si>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</si>
  <si>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</si>
  <si>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</si>
  <si>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</si>
  <si>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</si>
  <si>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</si>
  <si>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</si>
  <si>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</si>
  <si>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</si>
  <si>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</si>
  <si>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</si>
  <si>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</si>
  <si>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</si>
  <si>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</si>
  <si>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</si>
  <si>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</si>
  <si>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</si>
  <si>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</si>
  <si>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</si>
  <si>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</si>
  <si>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</si>
  <si>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м. р-н Новосибирский, с.п. Толмачевский сельсовет, платформа 3307 км,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</si>
  <si>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</si>
  <si>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</si>
  <si>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</si>
  <si>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</si>
  <si>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</si>
  <si>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</si>
  <si>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</si>
  <si>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</si>
  <si>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</si>
  <si>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</si>
  <si>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</si>
  <si>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</si>
  <si>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</si>
  <si>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</si>
  <si>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</si>
  <si>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</si>
  <si>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</si>
  <si>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</si>
  <si>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</si>
  <si>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</si>
  <si>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</si>
  <si>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</si>
  <si>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</si>
  <si>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</si>
  <si>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</si>
  <si>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</si>
  <si>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22.02.2024, 12:26:44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</si>
  <si>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</si>
  <si>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</si>
  <si>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</si>
  <si>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</si>
  <si>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</si>
  <si>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22.02.2024 11:34:23</t>
  </si>
  <si>
    <t>Статус отчёта</t>
  </si>
  <si>
    <t>Принят</t>
  </si>
  <si>
    <t>Февраль</t>
  </si>
  <si>
    <t>19.03.2024 13:25:23</t>
  </si>
  <si>
    <t>Март</t>
  </si>
  <si>
    <t>15.04.2024 08:34:32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</si>
  <si>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</si>
  <si>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</si>
  <si>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</si>
  <si>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</si>
  <si>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</si>
  <si>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</si>
  <si>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</si>
  <si>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</si>
  <si>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</si>
  <si>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</si>
  <si>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</si>
  <si>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</si>
  <si>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</si>
  <si>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</si>
  <si>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</si>
  <si>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</si>
  <si>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</si>
  <si>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</si>
  <si>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</si>
  <si>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</si>
  <si>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</si>
  <si>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</si>
  <si>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</si>
  <si>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</si>
  <si>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</si>
  <si>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</si>
  <si>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</si>
  <si>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</si>
  <si>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</si>
  <si>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</si>
  <si>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</si>
  <si>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</si>
  <si>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</si>
  <si>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</si>
  <si>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</si>
  <si>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</si>
  <si>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</si>
  <si>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</si>
  <si>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</si>
  <si>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</si>
  <si>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</si>
  <si>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</si>
  <si>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</si>
  <si>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</si>
  <si>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</si>
  <si>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</si>
  <si>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</si>
  <si>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</si>
  <si>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</si>
  <si>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</si>
  <si>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</si>
  <si>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</si>
  <si>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</si>
  <si>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</si>
  <si>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</si>
  <si>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</si>
  <si>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</si>
  <si>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</si>
  <si>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</si>
  <si>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</si>
  <si>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</si>
  <si>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</si>
  <si>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</si>
  <si>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</si>
  <si>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</si>
  <si>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</si>
  <si>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</si>
  <si>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</si>
  <si>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</si>
  <si>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</si>
  <si>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</si>
  <si>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</si>
  <si>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</si>
  <si>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</si>
  <si>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</si>
  <si>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</si>
  <si>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</si>
  <si>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</si>
  <si>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</si>
  <si>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</si>
  <si>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</si>
  <si>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</si>
  <si>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</si>
  <si>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</si>
  <si>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</si>
  <si>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</si>
  <si>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</si>
  <si>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</si>
  <si>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</si>
  <si>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</si>
  <si>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</si>
  <si>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</si>
  <si>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</si>
  <si>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</si>
  <si>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</si>
  <si>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</si>
  <si>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</si>
  <si>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</si>
  <si>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</si>
  <si>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</si>
  <si>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</si>
  <si>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</si>
  <si>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</si>
  <si>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</si>
  <si>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</si>
  <si>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</si>
  <si>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</si>
  <si>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</si>
  <si>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</si>
  <si>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</si>
  <si>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</si>
  <si>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</si>
  <si>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</si>
  <si>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</si>
  <si>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</si>
  <si>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</si>
  <si>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</si>
  <si>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</si>
  <si>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</si>
  <si>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</si>
  <si>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</si>
  <si>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</si>
  <si>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</si>
  <si>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</si>
  <si>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</si>
  <si>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</si>
  <si>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</si>
  <si>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</si>
  <si>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</si>
  <si>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</si>
  <si>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</si>
  <si>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</si>
  <si>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</si>
  <si>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</si>
  <si>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</si>
  <si>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</si>
  <si>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</si>
  <si>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</si>
  <si>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</si>
  <si>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</si>
  <si>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</si>
  <si>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</si>
  <si>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</si>
  <si>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</si>
  <si>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</si>
  <si>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</si>
  <si>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</si>
  <si>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</si>
  <si>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</si>
  <si>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</si>
  <si>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</si>
  <si>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</si>
  <si>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</si>
  <si>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</si>
  <si>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</si>
  <si>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</si>
  <si>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</si>
  <si>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</si>
  <si>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</si>
  <si>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</si>
  <si>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</si>
  <si>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</si>
  <si>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</si>
  <si>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</si>
  <si>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</si>
  <si>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</si>
  <si>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</si>
  <si>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</si>
  <si>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</si>
  <si>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</si>
  <si>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</si>
  <si>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</si>
  <si>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</si>
  <si>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</si>
  <si>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</si>
  <si>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</si>
  <si>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</si>
  <si>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</si>
  <si>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</si>
  <si>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</si>
  <si>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</si>
  <si>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</si>
  <si>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</si>
  <si>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</si>
  <si>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</si>
  <si>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</si>
  <si>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</si>
  <si>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</si>
  <si>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</si>
  <si>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</si>
  <si>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</si>
  <si>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</si>
  <si>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</si>
  <si>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</si>
  <si>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</si>
  <si>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</si>
  <si>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</si>
  <si>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</si>
  <si>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</si>
  <si>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</si>
  <si>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</si>
  <si>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</si>
  <si>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</si>
  <si>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</si>
  <si>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</si>
  <si>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</si>
  <si>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</si>
  <si>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</si>
  <si>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</si>
  <si>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</si>
  <si>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</si>
  <si>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</si>
  <si>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</si>
  <si>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</si>
  <si>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</si>
  <si>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</si>
  <si>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</si>
  <si>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</si>
  <si>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</si>
  <si>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</si>
  <si>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</si>
  <si>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</si>
  <si>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</si>
  <si>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</si>
  <si>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</si>
  <si>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</si>
  <si>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</si>
  <si>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</si>
  <si>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</si>
  <si>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</si>
  <si>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</si>
  <si>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</si>
  <si>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</si>
  <si>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</si>
  <si>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</si>
  <si>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</si>
  <si>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</si>
  <si>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</si>
  <si>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</si>
  <si>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</si>
  <si>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</si>
  <si>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</si>
  <si>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</si>
  <si>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</si>
  <si>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</si>
  <si>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</si>
  <si>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</si>
  <si>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</si>
  <si>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</si>
  <si>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</si>
  <si>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</si>
  <si>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</si>
  <si>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</si>
  <si>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</si>
  <si>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</si>
  <si>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</si>
  <si>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</si>
  <si>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</si>
  <si>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</si>
  <si>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</si>
  <si>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</si>
  <si>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</si>
  <si>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</si>
  <si>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</si>
  <si>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</si>
  <si>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</si>
  <si>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</si>
  <si>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</si>
  <si>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</si>
  <si>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</si>
  <si>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</si>
  <si>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</si>
  <si>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</si>
  <si>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</si>
  <si>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</si>
  <si>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</si>
  <si>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</si>
  <si>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</si>
  <si>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</si>
  <si>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</si>
  <si>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</si>
  <si>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</si>
  <si>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</si>
  <si>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</si>
  <si>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</si>
  <si>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</si>
  <si>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</si>
  <si>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</si>
  <si>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</si>
  <si>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</si>
  <si>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</si>
  <si>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</si>
  <si>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</si>
  <si>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</si>
  <si>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</si>
  <si>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</si>
  <si>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</si>
  <si>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</si>
  <si>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</si>
  <si>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</si>
  <si>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</si>
  <si>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</si>
  <si>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</si>
  <si>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</si>
  <si>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</si>
  <si>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</si>
  <si>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</si>
  <si>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</si>
  <si>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</si>
  <si>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</si>
  <si>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</si>
  <si>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</si>
  <si>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</si>
  <si>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</si>
  <si>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</si>
  <si>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</si>
  <si>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</si>
  <si>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</si>
  <si>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</si>
  <si>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</si>
  <si>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</si>
  <si>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</si>
  <si>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</si>
  <si>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</si>
  <si>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</si>
  <si>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</si>
  <si>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</si>
  <si>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</si>
  <si>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</si>
  <si>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</si>
  <si>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</si>
  <si>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</si>
  <si>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</si>
  <si>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</si>
  <si>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</si>
  <si>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</si>
  <si>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</si>
  <si>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</si>
  <si>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</si>
  <si>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</si>
  <si>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</si>
  <si>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</si>
  <si>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</si>
  <si>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</si>
  <si>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</si>
  <si>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</si>
  <si>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</si>
  <si>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</si>
  <si>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</si>
  <si>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</si>
  <si>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</si>
  <si>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</si>
  <si>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</si>
  <si>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</si>
  <si>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</si>
  <si>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</si>
  <si>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foxdDHbxpGaoROjdhISnMhRGuBJnxAVNrdcnsRNjvMVFamQGKlHoSYbZpHRAIwLh37i194i210i98, 10i205i0i88165008EFFAF074CBB7C3C903172F36A22dMAYd2401t06t25t071750000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</si>
  <si>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</si>
  <si>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</si>
  <si>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</si>
  <si>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</si>
  <si>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</si>
  <si>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</si>
  <si>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</si>
  <si>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</si>
  <si>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</si>
  <si>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</si>
  <si>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</si>
  <si>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</si>
  <si>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</si>
  <si>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</si>
  <si>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</si>
  <si>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</si>
  <si>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</si>
  <si>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</si>
  <si>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</si>
  <si>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</si>
  <si>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</si>
  <si>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</si>
  <si>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</si>
  <si>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</si>
  <si>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</si>
  <si>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</si>
  <si>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</si>
  <si>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</si>
  <si>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</si>
  <si>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</si>
  <si>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</si>
  <si>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</si>
  <si>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</si>
  <si>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</si>
  <si>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</si>
  <si>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</si>
  <si>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</si>
  <si>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</si>
  <si>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</si>
  <si>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</si>
  <si>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</si>
  <si>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</si>
  <si>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</si>
  <si>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</si>
  <si>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</si>
  <si>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</si>
  <si>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</si>
  <si>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</si>
  <si>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</si>
  <si>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</si>
  <si>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</si>
  <si>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</si>
  <si>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</si>
  <si>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</si>
  <si>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</si>
  <si>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</si>
  <si>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</si>
  <si>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</si>
  <si>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</si>
  <si>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</si>
  <si>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</si>
  <si>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</si>
  <si>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</si>
  <si>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</si>
  <si>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</si>
  <si>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</si>
  <si>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</si>
  <si>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</si>
  <si>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</si>
  <si>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</si>
  <si>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</si>
  <si>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</si>
  <si>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</si>
  <si>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</si>
  <si>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</si>
  <si>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</si>
  <si>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</si>
  <si>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</si>
  <si>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</si>
  <si>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</si>
  <si>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</si>
  <si>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</si>
  <si>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</si>
  <si>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</si>
  <si>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</si>
  <si>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</si>
  <si>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</si>
  <si>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</si>
  <si>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</si>
  <si>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</si>
  <si>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</si>
  <si>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</si>
  <si>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</si>
  <si>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</si>
  <si>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</si>
  <si>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</si>
  <si>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</si>
  <si>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</si>
  <si>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</si>
  <si>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</si>
  <si>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</si>
  <si>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</si>
  <si>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</si>
  <si>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</si>
  <si>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</si>
  <si>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</si>
  <si>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</si>
  <si>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</si>
  <si>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</si>
  <si>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</si>
  <si>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</si>
  <si>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</si>
  <si>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</si>
  <si>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</si>
  <si>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</si>
  <si>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</si>
  <si>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</si>
  <si>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</si>
  <si>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</si>
  <si>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</si>
  <si>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</si>
  <si>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</si>
  <si>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</si>
  <si>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</si>
  <si>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</si>
  <si>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</si>
  <si>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</si>
  <si>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</si>
  <si>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</si>
  <si>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</si>
  <si>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</si>
  <si>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</si>
  <si>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</si>
  <si>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</si>
  <si>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</si>
  <si>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</si>
  <si>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</si>
  <si>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</si>
  <si>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</si>
  <si>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</si>
  <si>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</si>
  <si>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</si>
  <si>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</si>
  <si>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</si>
  <si>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</si>
  <si>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</si>
  <si>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</si>
  <si>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</si>
  <si>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</si>
  <si>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</si>
  <si>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</si>
  <si>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</si>
  <si>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</si>
  <si>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</si>
  <si>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</si>
  <si>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</si>
  <si>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</si>
  <si>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</si>
  <si>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</si>
  <si>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</si>
  <si>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</si>
  <si>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</si>
  <si>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</si>
  <si>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</si>
  <si>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</si>
  <si>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</si>
  <si>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</si>
  <si>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</si>
  <si>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</si>
  <si>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</si>
  <si>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</si>
  <si>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</si>
  <si>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</si>
  <si>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</si>
  <si>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</si>
  <si>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</si>
  <si>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</si>
  <si>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</si>
  <si>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</si>
  <si>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</si>
  <si>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</si>
  <si>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</si>
  <si>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</si>
  <si>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</si>
  <si>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</si>
  <si>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</si>
  <si>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</si>
  <si>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</si>
  <si>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</si>
  <si>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</si>
  <si>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</si>
  <si>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</si>
  <si>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</si>
  <si>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</si>
  <si>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</si>
  <si>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</si>
  <si>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</si>
  <si>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</si>
  <si>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</si>
  <si>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</si>
  <si>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</si>
  <si>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</si>
  <si>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</si>
  <si>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</si>
  <si>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</si>
  <si>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</si>
  <si>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</si>
  <si>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</si>
  <si>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</si>
  <si>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</si>
  <si>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</si>
  <si>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</si>
  <si>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</si>
  <si>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</si>
  <si>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</si>
  <si>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</si>
  <si>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</si>
  <si>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</si>
  <si>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</si>
  <si>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</si>
  <si>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</si>
  <si>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</si>
  <si>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</si>
  <si>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</si>
  <si>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</si>
  <si>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</si>
  <si>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</si>
  <si>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</si>
  <si>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</si>
  <si>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</si>
  <si>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</si>
  <si>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</si>
  <si>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</si>
  <si>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</si>
  <si>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</si>
  <si>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</si>
  <si>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</si>
  <si>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</si>
  <si>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</si>
  <si>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</si>
  <si>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</si>
  <si>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</si>
  <si>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</si>
  <si>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</si>
  <si>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</si>
  <si>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</si>
  <si>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</si>
  <si>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</si>
  <si>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</si>
  <si>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</si>
  <si>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</si>
  <si>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</si>
  <si>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</si>
  <si>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</si>
  <si>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</si>
  <si>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</si>
  <si>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</si>
  <si>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</si>
  <si>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</si>
  <si>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</si>
  <si>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</si>
  <si>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</si>
  <si>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</si>
  <si>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</si>
  <si>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</si>
  <si>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</si>
  <si>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</si>
  <si>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</si>
  <si>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</si>
  <si>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</si>
  <si>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</si>
  <si>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</si>
  <si>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</si>
  <si>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</si>
  <si>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</si>
  <si>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</si>
  <si>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</si>
  <si>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</si>
  <si>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</si>
  <si>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</si>
  <si>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</si>
  <si>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</si>
  <si>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</si>
  <si>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</si>
  <si>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</si>
  <si>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</si>
  <si>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</si>
  <si>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</si>
  <si>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</si>
  <si>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</si>
  <si>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</si>
  <si>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</si>
  <si>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</si>
  <si>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</si>
  <si>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</si>
  <si>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</si>
  <si>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</si>
  <si>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</si>
  <si>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</si>
  <si>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</si>
  <si>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</si>
  <si>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</si>
  <si>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</si>
  <si>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</si>
  <si>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</si>
  <si>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</si>
  <si>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</si>
  <si>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</si>
  <si>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</si>
  <si>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</si>
  <si>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</si>
  <si>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</si>
  <si>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</si>
  <si>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</si>
  <si>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</si>
  <si>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</si>
  <si>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</si>
  <si>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</si>
  <si>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</si>
  <si>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</si>
  <si>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</si>
  <si>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</si>
  <si>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</si>
  <si>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</si>
  <si>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</si>
  <si>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</si>
  <si>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</si>
  <si>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</si>
  <si>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</si>
  <si>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</si>
  <si>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</si>
  <si>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</si>
  <si>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</si>
  <si>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</si>
  <si>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</si>
  <si>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</si>
  <si>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</si>
  <si>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</si>
  <si>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</si>
  <si>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</si>
  <si>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</si>
  <si>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</si>
  <si>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</si>
  <si>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</si>
  <si>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</si>
  <si>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</si>
  <si>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</si>
  <si>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</si>
  <si>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</si>
  <si>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</si>
  <si>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</si>
  <si>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</si>
  <si>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</si>
  <si>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</si>
  <si>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</si>
  <si>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</si>
  <si>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</si>
  <si>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</si>
  <si>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</si>
  <si>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</si>
  <si>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</si>
  <si>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</si>
  <si>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</si>
  <si>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</si>
  <si>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</si>
  <si>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</si>
  <si>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</si>
  <si>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</si>
  <si>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</si>
  <si>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</si>
  <si>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</si>
  <si>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</si>
  <si>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</si>
  <si>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</si>
  <si>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</si>
  <si>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</si>
  <si>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</si>
  <si>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</si>
  <si>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</si>
  <si>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</si>
  <si>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</si>
  <si>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</si>
  <si>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</si>
  <si>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</si>
  <si>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</si>
  <si>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</si>
  <si>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</si>
  <si>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</si>
  <si>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</si>
  <si>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</si>
  <si>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</si>
  <si>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</si>
  <si>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</si>
  <si>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</si>
  <si>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</si>
  <si>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</si>
  <si>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</si>
  <si>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</si>
  <si>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</si>
  <si>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</si>
  <si>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</si>
  <si>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</si>
  <si>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</si>
  <si>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</si>
  <si>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</si>
  <si>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</si>
  <si>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</si>
  <si>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</si>
  <si>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</si>
  <si>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</si>
  <si>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</si>
  <si>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</si>
  <si>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</si>
  <si>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</si>
  <si>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</si>
  <si>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</si>
  <si>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</si>
  <si>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</si>
  <si>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</si>
  <si>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</si>
  <si>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</si>
  <si>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</si>
  <si>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</si>
  <si>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</si>
  <si>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</si>
  <si>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</si>
  <si>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</si>
  <si>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</si>
  <si>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</si>
  <si>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</si>
  <si>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</si>
  <si>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</si>
  <si>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</si>
  <si>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</si>
  <si>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</si>
  <si>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</si>
  <si>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</si>
  <si>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</si>
  <si>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</si>
  <si>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</si>
  <si>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</si>
  <si>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</si>
  <si>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</si>
  <si>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</si>
  <si>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</si>
  <si>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</si>
  <si>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</si>
  <si>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</si>
  <si>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</si>
  <si>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</si>
  <si>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</si>
  <si>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</si>
  <si>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</si>
  <si>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</si>
  <si>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</si>
  <si>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</si>
  <si>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</si>
  <si>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</si>
  <si>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</si>
  <si>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</si>
  <si>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</si>
  <si>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</si>
  <si>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</si>
  <si>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</si>
  <si>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</si>
  <si>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</si>
  <si>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</si>
  <si>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</si>
  <si>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</si>
  <si>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</si>
  <si>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</si>
  <si>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</si>
  <si>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</si>
  <si>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</si>
  <si>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</si>
  <si>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</si>
  <si>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</si>
  <si>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</si>
  <si>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</si>
  <si>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</si>
  <si>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</si>
  <si>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</si>
  <si>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</si>
  <si>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</si>
  <si>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</si>
  <si>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</si>
  <si>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</si>
  <si>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</si>
  <si>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</si>
  <si>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</si>
  <si>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</si>
  <si>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</si>
  <si>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</si>
  <si>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</si>
  <si>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</si>
  <si>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</si>
  <si>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</si>
  <si>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</si>
  <si>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</si>
  <si>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</si>
  <si>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</si>
  <si>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</si>
  <si>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</si>
  <si>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</si>
  <si>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</si>
  <si>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</si>
  <si>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</si>
  <si>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</si>
  <si>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</si>
  <si>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ИЦ "Сибирьэнергия"</t>
  </si>
  <si>
    <t>5402046893</t>
  </si>
  <si>
    <t>1185476082428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</si>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</sst>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4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0" fillId="16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F7AB-6588-EB7C-822E-3BE74DA579DD}">
  <dimension ref="A1:AC15"/>
  <sheetViews>
    <sheetView showGridLines="0" workbookViewId="0"/>
  </sheetViews>
  <sheetFormatPr defaultRowHeight="10.5" customHeight="1"/>
  <cols>
    <col min="1" max="1" width="2.7109375" style="169" customWidth="1"/>
    <col min="2" max="3" width="9.7109375" style="169" customWidth="1"/>
    <col min="4" max="4" width="4.28515625" style="169" customWidth="1"/>
    <col min="5" max="6" width="4.42578125" style="169" customWidth="1"/>
    <col min="7" max="7" width="4.5703125" style="169" customWidth="1"/>
    <col min="8" max="25" width="4.42578125" style="169" customWidth="1"/>
    <col min="26" max="26" width="2.7109375" style="169" customWidth="1"/>
    <col min="27" max="29" width="9.140625" style="169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3" t="s">
        <v>1</v>
      </c>
      <c r="C2" s="183"/>
      <c r="D2" s="183"/>
      <c r="E2" s="183"/>
      <c r="F2" s="183"/>
      <c r="G2" s="18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3" t="s">
        <v>2</v>
      </c>
      <c r="C3" s="183"/>
      <c r="D3" s="183"/>
      <c r="E3" s="183"/>
      <c r="F3" s="183"/>
      <c r="G3" s="183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4" t="s">
        <v>3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0"/>
      <c r="AA5" s="5"/>
      <c r="AB5" s="9"/>
      <c r="AC5" s="9"/>
    </row>
    <row r="6" spans="1:29" ht="6" customHeight="1">
      <c r="A6" s="12"/>
      <c r="B6" s="176" t="s">
        <v>4</v>
      </c>
      <c r="C6" s="17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6"/>
      <c r="C7" s="179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6"/>
      <c r="C8" s="179"/>
      <c r="D8" s="22"/>
      <c r="E8" s="23" t="s">
        <v>5</v>
      </c>
      <c r="F8" s="185" t="s">
        <v>6</v>
      </c>
      <c r="G8" s="178"/>
      <c r="H8" s="178"/>
      <c r="I8" s="178"/>
      <c r="J8" s="178"/>
      <c r="K8" s="178"/>
      <c r="L8" s="178"/>
      <c r="M8" s="178"/>
      <c r="N8" s="22"/>
      <c r="O8" s="24" t="s">
        <v>5</v>
      </c>
      <c r="P8" s="186" t="s">
        <v>7</v>
      </c>
      <c r="Q8" s="187"/>
      <c r="R8" s="187"/>
      <c r="S8" s="187"/>
      <c r="T8" s="187"/>
      <c r="U8" s="187"/>
      <c r="V8" s="187"/>
      <c r="W8" s="187"/>
      <c r="X8" s="187"/>
      <c r="Y8" s="18"/>
      <c r="Z8" s="16"/>
      <c r="AA8" s="4"/>
      <c r="AB8" s="4"/>
      <c r="AC8" s="4"/>
    </row>
    <row r="9" spans="1:29" ht="15" customHeight="1">
      <c r="A9" s="12"/>
      <c r="B9" s="176"/>
      <c r="C9" s="179"/>
      <c r="D9" s="22"/>
      <c r="E9" s="25" t="s">
        <v>5</v>
      </c>
      <c r="F9" s="185" t="s">
        <v>8</v>
      </c>
      <c r="G9" s="178"/>
      <c r="H9" s="178"/>
      <c r="I9" s="178"/>
      <c r="J9" s="178"/>
      <c r="K9" s="178"/>
      <c r="L9" s="178"/>
      <c r="M9" s="178"/>
      <c r="N9" s="22"/>
      <c r="O9" s="26" t="s">
        <v>5</v>
      </c>
      <c r="P9" s="186" t="s">
        <v>9</v>
      </c>
      <c r="Q9" s="187"/>
      <c r="R9" s="187"/>
      <c r="S9" s="187"/>
      <c r="T9" s="187"/>
      <c r="U9" s="187"/>
      <c r="V9" s="187"/>
      <c r="W9" s="187"/>
      <c r="X9" s="187"/>
      <c r="Y9" s="18"/>
      <c r="Z9" s="16"/>
      <c r="AA9" s="4"/>
      <c r="AB9" s="4"/>
      <c r="AC9" s="4"/>
    </row>
    <row r="10" spans="1:29" ht="21" customHeight="1">
      <c r="A10" s="12"/>
      <c r="B10" s="176"/>
      <c r="C10" s="177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4" t="s">
        <v>10</v>
      </c>
      <c r="C11" s="175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6"/>
      <c r="C12" s="177"/>
      <c r="D12" s="21"/>
      <c r="E12" s="178" t="s">
        <v>11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8"/>
      <c r="Z12" s="16"/>
      <c r="AA12" s="4"/>
      <c r="AB12" s="4"/>
      <c r="AC12" s="4"/>
    </row>
    <row r="13" spans="1:29" ht="6" customHeight="1">
      <c r="A13" s="12"/>
      <c r="B13" s="174" t="s">
        <v>12</v>
      </c>
      <c r="C13" s="175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6"/>
      <c r="C14" s="179"/>
      <c r="D14" s="22"/>
      <c r="E14" s="182" t="s">
        <v>13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"/>
      <c r="Z14" s="16"/>
      <c r="AA14" s="4"/>
      <c r="AB14" s="4"/>
      <c r="AC14" s="4"/>
    </row>
    <row r="15" spans="1:29" ht="6" customHeight="1">
      <c r="A15" s="12"/>
      <c r="B15" s="180"/>
      <c r="C15" s="181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8E6E5-9A04-681D-FEAA-C10B504CFC95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60C8-59B5-589A-4B8A-86741AD96789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9"/>
  </cols>
  <sheetData>
    <row r="1" spans="1:6" ht="11.25" customHeight="1">
      <c r="A1" s="9"/>
    </row>
    <row r="2" spans="1:6" ht="10.5" customHeight="1">
      <c r="B2" t="s">
        <v>2001</v>
      </c>
      <c r="C2" t="s">
        <v>2002</v>
      </c>
      <c r="D2" t="s">
        <v>2003</v>
      </c>
      <c r="E2" t="s">
        <v>2004</v>
      </c>
      <c r="F2" t="s">
        <v>2005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6871-8A27-AFA7-DE9C-BBC56D82EB5F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69"/>
  </cols>
  <sheetData>
    <row r="1" spans="1:3" ht="11.25" customHeight="1">
      <c r="A1" s="9" t="s">
        <v>766</v>
      </c>
      <c r="B1" s="1" t="s">
        <v>2006</v>
      </c>
      <c r="C1" s="161"/>
    </row>
    <row r="2" spans="1:3" ht="10.5" customHeight="1">
      <c r="A2" s="158" t="s">
        <v>777</v>
      </c>
      <c r="B2" t="s">
        <v>2007</v>
      </c>
      <c r="C2" t="s">
        <v>2008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DAF5-D27C-3BF7-C539-1A0508E89857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9"/>
    <col min="2" max="2" width="95" style="169" customWidth="1"/>
  </cols>
  <sheetData>
    <row r="1" spans="1:2" ht="11.25" customHeight="1">
      <c r="A1" s="158" t="s">
        <v>766</v>
      </c>
      <c r="B1" s="158" t="s">
        <v>45</v>
      </c>
    </row>
    <row r="2" spans="1:2" ht="11.25" customHeight="1">
      <c r="A2" s="158" t="s">
        <v>777</v>
      </c>
      <c r="B2" s="51" t="s">
        <v>2009</v>
      </c>
    </row>
    <row r="3" spans="1:2" ht="11.25" customHeight="1">
      <c r="B3" s="51" t="s">
        <v>2010</v>
      </c>
    </row>
    <row r="4" spans="1:2" ht="11.25" customHeight="1">
      <c r="B4" s="51" t="s">
        <v>2011</v>
      </c>
    </row>
    <row r="5" spans="1:2" ht="11.25" customHeight="1">
      <c r="B5" s="51" t="s">
        <v>2012</v>
      </c>
    </row>
    <row r="6" spans="1:2" ht="11.25" customHeight="1">
      <c r="B6" s="51" t="s">
        <v>2013</v>
      </c>
    </row>
    <row r="7" spans="1:2" ht="11.25" customHeight="1">
      <c r="B7" s="51" t="s">
        <v>2014</v>
      </c>
    </row>
    <row r="8" spans="1:2" ht="11.25" customHeight="1">
      <c r="B8" s="51" t="s">
        <v>2015</v>
      </c>
    </row>
    <row r="9" spans="1:2" ht="11.25" customHeight="1">
      <c r="B9" s="51" t="s">
        <v>2016</v>
      </c>
    </row>
    <row r="10" spans="1:2" ht="11.25" customHeight="1">
      <c r="B10" s="51" t="s">
        <v>2017</v>
      </c>
    </row>
    <row r="11" spans="1:2" ht="11.25" customHeight="1">
      <c r="B11" s="51" t="s">
        <v>2018</v>
      </c>
    </row>
    <row r="12" spans="1:2" ht="11.25" customHeight="1">
      <c r="B12" s="51" t="s">
        <v>2019</v>
      </c>
    </row>
    <row r="13" spans="1:2" ht="11.25" customHeight="1">
      <c r="B13" s="51" t="s">
        <v>2020</v>
      </c>
    </row>
    <row r="14" spans="1:2" ht="11.25" customHeight="1">
      <c r="B14" s="51" t="s">
        <v>2021</v>
      </c>
    </row>
    <row r="15" spans="1:2" ht="11.25" customHeight="1">
      <c r="B15" s="51" t="s">
        <v>46</v>
      </c>
    </row>
    <row r="16" spans="1:2" ht="11.25" customHeight="1">
      <c r="B16" s="51" t="s">
        <v>2022</v>
      </c>
    </row>
    <row r="17" spans="2:2" ht="11.25" customHeight="1">
      <c r="B17" s="51" t="s">
        <v>2023</v>
      </c>
    </row>
    <row r="18" spans="2:2" ht="11.25" customHeight="1">
      <c r="B18" s="51" t="s">
        <v>2024</v>
      </c>
    </row>
    <row r="19" spans="2:2" ht="11.25" customHeight="1">
      <c r="B19" s="51" t="s">
        <v>2025</v>
      </c>
    </row>
    <row r="20" spans="2:2" ht="11.25" customHeight="1">
      <c r="B20" s="51" t="s">
        <v>2026</v>
      </c>
    </row>
    <row r="21" spans="2:2" ht="11.25" customHeight="1">
      <c r="B21" s="51" t="s">
        <v>2027</v>
      </c>
    </row>
    <row r="22" spans="2:2" ht="11.25" customHeight="1">
      <c r="B22" s="51" t="s">
        <v>2028</v>
      </c>
    </row>
    <row r="23" spans="2:2" ht="11.25" customHeight="1">
      <c r="B23" s="51" t="s">
        <v>2029</v>
      </c>
    </row>
    <row r="24" spans="2:2" ht="11.25" customHeight="1">
      <c r="B24" s="51" t="s">
        <v>2030</v>
      </c>
    </row>
    <row r="25" spans="2:2" ht="11.25" customHeight="1">
      <c r="B25" s="51" t="s">
        <v>2031</v>
      </c>
    </row>
    <row r="26" spans="2:2" ht="11.25" customHeight="1">
      <c r="B26" s="51" t="s">
        <v>2032</v>
      </c>
    </row>
    <row r="27" spans="2:2" ht="11.25" customHeight="1">
      <c r="B27" s="51" t="s">
        <v>2033</v>
      </c>
    </row>
    <row r="28" spans="2:2" ht="11.25" customHeight="1">
      <c r="B28" s="51" t="s">
        <v>2034</v>
      </c>
    </row>
    <row r="29" spans="2:2" ht="11.25" customHeight="1">
      <c r="B29" s="51" t="s">
        <v>2035</v>
      </c>
    </row>
    <row r="30" spans="2:2" ht="11.25" customHeight="1">
      <c r="B30" s="51" t="s">
        <v>2036</v>
      </c>
    </row>
    <row r="31" spans="2:2" ht="11.25" customHeight="1">
      <c r="B31" s="51" t="s">
        <v>2037</v>
      </c>
    </row>
    <row r="32" spans="2:2" ht="11.25" customHeight="1">
      <c r="B32" s="51" t="s">
        <v>2038</v>
      </c>
    </row>
    <row r="33" spans="2:2" ht="11.25" customHeight="1">
      <c r="B33" s="51" t="s">
        <v>2039</v>
      </c>
    </row>
    <row r="34" spans="2:2" ht="11.25" customHeight="1">
      <c r="B34" s="51" t="s">
        <v>2040</v>
      </c>
    </row>
    <row r="35" spans="2:2" ht="11.25" customHeight="1">
      <c r="B35" s="51" t="s">
        <v>2041</v>
      </c>
    </row>
    <row r="36" spans="2:2" ht="11.25" customHeight="1">
      <c r="B36" s="51" t="s">
        <v>2042</v>
      </c>
    </row>
    <row r="37" spans="2:2" ht="11.25" customHeight="1">
      <c r="B37" s="51" t="s">
        <v>2043</v>
      </c>
    </row>
    <row r="38" spans="2:2" ht="11.25" customHeight="1">
      <c r="B38" s="51" t="s">
        <v>2044</v>
      </c>
    </row>
    <row r="39" spans="2:2" ht="11.25" customHeight="1">
      <c r="B39" s="51" t="s">
        <v>2045</v>
      </c>
    </row>
    <row r="40" spans="2:2" ht="11.25" customHeight="1">
      <c r="B40" s="51" t="s">
        <v>2046</v>
      </c>
    </row>
    <row r="41" spans="2:2" ht="11.25" customHeight="1">
      <c r="B41" s="51" t="s">
        <v>2047</v>
      </c>
    </row>
    <row r="42" spans="2:2" ht="11.25" customHeight="1">
      <c r="B42" s="51" t="s">
        <v>2048</v>
      </c>
    </row>
    <row r="43" spans="2:2" ht="11.25" customHeight="1">
      <c r="B43" s="51" t="s">
        <v>2049</v>
      </c>
    </row>
    <row r="44" spans="2:2" ht="11.25" customHeight="1">
      <c r="B44" s="51" t="s">
        <v>2050</v>
      </c>
    </row>
    <row r="45" spans="2:2" ht="11.25" customHeight="1">
      <c r="B45" s="51" t="s">
        <v>2051</v>
      </c>
    </row>
    <row r="46" spans="2:2" ht="11.25" customHeight="1">
      <c r="B46" s="51" t="s">
        <v>2052</v>
      </c>
    </row>
    <row r="47" spans="2:2" ht="11.25" customHeight="1">
      <c r="B47" s="51" t="s">
        <v>2053</v>
      </c>
    </row>
    <row r="48" spans="2:2" ht="11.25" customHeight="1">
      <c r="B48" s="51" t="s">
        <v>2054</v>
      </c>
    </row>
    <row r="49" spans="2:2" ht="11.25" customHeight="1">
      <c r="B49" s="51" t="s">
        <v>2055</v>
      </c>
    </row>
    <row r="50" spans="2:2" ht="11.25" customHeight="1">
      <c r="B50" s="51" t="s">
        <v>2056</v>
      </c>
    </row>
    <row r="51" spans="2:2" ht="11.25" customHeight="1">
      <c r="B51" s="51" t="s">
        <v>2057</v>
      </c>
    </row>
    <row r="52" spans="2:2" ht="11.25" customHeight="1">
      <c r="B52" s="51" t="s">
        <v>2058</v>
      </c>
    </row>
    <row r="53" spans="2:2" ht="11.25" customHeight="1">
      <c r="B53" s="51" t="s">
        <v>2059</v>
      </c>
    </row>
    <row r="54" spans="2:2" ht="11.25" customHeight="1">
      <c r="B54" s="51" t="s">
        <v>2060</v>
      </c>
    </row>
    <row r="55" spans="2:2" ht="11.25" customHeight="1">
      <c r="B55" s="51" t="s">
        <v>2061</v>
      </c>
    </row>
    <row r="56" spans="2:2" ht="11.25" customHeight="1">
      <c r="B56" s="51" t="s">
        <v>2062</v>
      </c>
    </row>
    <row r="57" spans="2:2" ht="11.25" customHeight="1">
      <c r="B57" s="51" t="s">
        <v>2063</v>
      </c>
    </row>
    <row r="58" spans="2:2" ht="11.25" customHeight="1">
      <c r="B58" s="51" t="s">
        <v>2064</v>
      </c>
    </row>
    <row r="59" spans="2:2" ht="11.25" customHeight="1">
      <c r="B59" s="51" t="s">
        <v>2065</v>
      </c>
    </row>
    <row r="60" spans="2:2" ht="11.25" customHeight="1">
      <c r="B60" s="51" t="s">
        <v>2066</v>
      </c>
    </row>
    <row r="61" spans="2:2" ht="11.25" customHeight="1">
      <c r="B61" s="51" t="s">
        <v>2067</v>
      </c>
    </row>
    <row r="62" spans="2:2" ht="11.25" customHeight="1">
      <c r="B62" s="51" t="s">
        <v>2068</v>
      </c>
    </row>
    <row r="63" spans="2:2" ht="11.25" customHeight="1">
      <c r="B63" s="51" t="s">
        <v>2069</v>
      </c>
    </row>
    <row r="64" spans="2:2" ht="11.25" customHeight="1">
      <c r="B64" s="51" t="s">
        <v>2070</v>
      </c>
    </row>
    <row r="65" spans="2:2" ht="11.25" customHeight="1">
      <c r="B65" s="51" t="s">
        <v>2071</v>
      </c>
    </row>
    <row r="66" spans="2:2" ht="11.25" customHeight="1">
      <c r="B66" s="51" t="s">
        <v>2072</v>
      </c>
    </row>
    <row r="67" spans="2:2" ht="11.25" customHeight="1">
      <c r="B67" s="51" t="s">
        <v>2073</v>
      </c>
    </row>
    <row r="68" spans="2:2" ht="11.25" customHeight="1">
      <c r="B68" s="51" t="s">
        <v>2074</v>
      </c>
    </row>
    <row r="69" spans="2:2" ht="11.25" customHeight="1">
      <c r="B69" s="51" t="s">
        <v>2075</v>
      </c>
    </row>
    <row r="70" spans="2:2" ht="11.25" customHeight="1">
      <c r="B70" s="51" t="s">
        <v>2076</v>
      </c>
    </row>
    <row r="71" spans="2:2" ht="11.25" customHeight="1">
      <c r="B71" s="51" t="s">
        <v>2077</v>
      </c>
    </row>
    <row r="72" spans="2:2" ht="11.25" customHeight="1">
      <c r="B72" s="51" t="s">
        <v>2078</v>
      </c>
    </row>
    <row r="73" spans="2:2" ht="11.25" customHeight="1">
      <c r="B73" s="51" t="s">
        <v>2079</v>
      </c>
    </row>
    <row r="74" spans="2:2" ht="11.25" customHeight="1">
      <c r="B74" s="51" t="s">
        <v>2080</v>
      </c>
    </row>
    <row r="75" spans="2:2" ht="11.25" customHeight="1">
      <c r="B75" s="51" t="s">
        <v>2081</v>
      </c>
    </row>
    <row r="76" spans="2:2" ht="11.25" customHeight="1">
      <c r="B76" s="51" t="s">
        <v>2082</v>
      </c>
    </row>
    <row r="77" spans="2:2" ht="11.25" customHeight="1">
      <c r="B77" s="51" t="s">
        <v>2083</v>
      </c>
    </row>
    <row r="78" spans="2:2" ht="11.25" customHeight="1">
      <c r="B78" s="51" t="s">
        <v>2084</v>
      </c>
    </row>
    <row r="79" spans="2:2" ht="11.25" customHeight="1">
      <c r="B79" s="51" t="s">
        <v>2085</v>
      </c>
    </row>
    <row r="80" spans="2:2" ht="11.25" customHeight="1">
      <c r="B80" s="51" t="s">
        <v>2086</v>
      </c>
    </row>
    <row r="81" spans="2:2" ht="11.25" customHeight="1">
      <c r="B81" s="51" t="s">
        <v>2087</v>
      </c>
    </row>
    <row r="82" spans="2:2" ht="11.25" customHeight="1">
      <c r="B82" s="51" t="s">
        <v>2088</v>
      </c>
    </row>
    <row r="83" spans="2:2" ht="11.25" customHeight="1">
      <c r="B83" s="51" t="s">
        <v>2089</v>
      </c>
    </row>
    <row r="84" spans="2:2" ht="11.25" customHeight="1">
      <c r="B84" s="51" t="s">
        <v>2090</v>
      </c>
    </row>
    <row r="85" spans="2:2" ht="11.25" customHeight="1">
      <c r="B85" s="51" t="s">
        <v>2091</v>
      </c>
    </row>
    <row r="86" spans="2:2" ht="11.25" customHeight="1">
      <c r="B86" s="51" t="s">
        <v>2092</v>
      </c>
    </row>
    <row r="87" spans="2:2" ht="11.25" customHeight="1">
      <c r="B87" s="51" t="s">
        <v>2093</v>
      </c>
    </row>
    <row r="88" spans="2:2" ht="11.25" customHeight="1">
      <c r="B88" s="51" t="s">
        <v>2094</v>
      </c>
    </row>
    <row r="89" spans="2:2" ht="11.25" customHeight="1">
      <c r="B89" s="51" t="s">
        <v>2095</v>
      </c>
    </row>
    <row r="90" spans="2:2" ht="11.25" customHeight="1">
      <c r="B90" s="51" t="s">
        <v>2096</v>
      </c>
    </row>
    <row r="91" spans="2:2" ht="11.25" customHeight="1">
      <c r="B91" s="51" t="s">
        <v>2097</v>
      </c>
    </row>
    <row r="92" spans="2:2" ht="11.25" customHeight="1">
      <c r="B92" s="51" t="s">
        <v>2098</v>
      </c>
    </row>
    <row r="93" spans="2:2" ht="11.25" customHeight="1">
      <c r="B93" s="51" t="s">
        <v>2099</v>
      </c>
    </row>
    <row r="94" spans="2:2" ht="11.25" customHeight="1">
      <c r="B94" s="51" t="s">
        <v>2100</v>
      </c>
    </row>
    <row r="95" spans="2:2" ht="11.25" customHeight="1">
      <c r="B95" s="51" t="s">
        <v>2101</v>
      </c>
    </row>
    <row r="96" spans="2:2" ht="11.25" customHeight="1">
      <c r="B96" s="51" t="s">
        <v>2102</v>
      </c>
    </row>
    <row r="97" spans="2:2" ht="11.25" customHeight="1">
      <c r="B97" s="51" t="s">
        <v>2103</v>
      </c>
    </row>
    <row r="98" spans="2:2" ht="11.25" customHeight="1">
      <c r="B98" s="51" t="s">
        <v>2104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CC94-067B-C927-C503-802C4FD4AFEB}">
  <sheetPr>
    <tabColor rgb="FFFFCC99"/>
  </sheetPr>
  <dimension ref="A1:C4"/>
  <sheetViews>
    <sheetView showGridLines="0" zoomScale="80" workbookViewId="0"/>
  </sheetViews>
  <sheetFormatPr defaultRowHeight="10.5" customHeight="1"/>
  <cols>
    <col min="1" max="1" width="9.140625" style="169"/>
  </cols>
  <sheetData>
    <row r="1" spans="1:3" ht="11.25" customHeight="1">
      <c r="A1" s="56" t="s">
        <v>2105</v>
      </c>
      <c r="B1" s="1" t="s">
        <v>2106</v>
      </c>
      <c r="C1" s="1" t="s">
        <v>2107</v>
      </c>
    </row>
    <row r="2" spans="1:3" ht="10.5" customHeight="1">
      <c r="A2" s="164" t="s">
        <v>122</v>
      </c>
      <c r="B2" t="s">
        <v>119</v>
      </c>
      <c r="C2" t="s">
        <v>123</v>
      </c>
    </row>
    <row r="3" spans="1:3" ht="10.5" customHeight="1">
      <c r="A3" s="166" t="s">
        <v>115</v>
      </c>
      <c r="B3" t="s">
        <v>119</v>
      </c>
      <c r="C3" t="s">
        <v>117</v>
      </c>
    </row>
    <row r="4" spans="1:3" ht="10.5" customHeight="1">
      <c r="A4" s="168" t="s">
        <v>120</v>
      </c>
      <c r="B4" t="s">
        <v>119</v>
      </c>
      <c r="C4" t="s">
        <v>121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DC55-0F64-CA6E-495F-8E88ED16E5CB}">
  <dimension ref="A1:V114"/>
  <sheetViews>
    <sheetView showGridLines="0" tabSelected="1" topLeftCell="D2" workbookViewId="0"/>
  </sheetViews>
  <sheetFormatPr defaultRowHeight="10.5" customHeight="1"/>
  <cols>
    <col min="1" max="3" width="9.140625" style="169" hidden="1"/>
    <col min="4" max="4" width="2.7109375" style="169" customWidth="1"/>
    <col min="5" max="5" width="19.7109375" style="169" customWidth="1"/>
    <col min="6" max="6" width="22.7109375" style="169" customWidth="1"/>
    <col min="7" max="7" width="0.140625" style="169" customWidth="1"/>
    <col min="8" max="8" width="74.7109375" style="169" customWidth="1"/>
    <col min="9" max="9" width="1.7109375" style="169" customWidth="1"/>
    <col min="10" max="13" width="2.7109375" style="169" hidden="1" customWidth="1"/>
    <col min="14" max="14" width="12.7109375" style="169" hidden="1" customWidth="1"/>
    <col min="15" max="15" width="2.7109375" style="169" hidden="1" customWidth="1"/>
    <col min="16" max="16" width="12.7109375" style="169" hidden="1" customWidth="1"/>
    <col min="17" max="17" width="2.7109375" style="169" hidden="1" customWidth="1"/>
    <col min="18" max="18" width="1.7109375" style="169" customWidth="1"/>
    <col min="19" max="19" width="54.7109375" style="169" customWidth="1"/>
    <col min="20" max="21" width="1.7109375" style="169" customWidth="1"/>
    <col min="22" max="22" width="14.7109375" style="169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95" t="s">
        <v>15</v>
      </c>
      <c r="F4" s="195"/>
      <c r="G4" s="195"/>
      <c r="H4" s="195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88" t="s">
        <v>17</v>
      </c>
      <c r="F6" s="188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192" t="s">
        <v>24</v>
      </c>
      <c r="V10" s="104"/>
    </row>
    <row r="11" spans="1:22" ht="18" customHeight="1">
      <c r="A11" s="30"/>
      <c r="B11" s="9"/>
      <c r="C11" s="9"/>
      <c r="D11" s="32"/>
      <c r="E11" s="188" t="s">
        <v>25</v>
      </c>
      <c r="F11" s="188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193"/>
      <c r="V11" s="107" t="s">
        <v>27</v>
      </c>
    </row>
    <row r="12" spans="1:22" ht="18" customHeight="1">
      <c r="A12" s="30"/>
      <c r="B12" s="9"/>
      <c r="C12" s="9"/>
      <c r="D12" s="32"/>
      <c r="E12" s="188" t="s">
        <v>28</v>
      </c>
      <c r="F12" s="188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193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194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89" t="s">
        <v>31</v>
      </c>
      <c r="V15" s="104"/>
    </row>
    <row r="16" spans="1:22" ht="11.25" hidden="1" customHeight="1">
      <c r="A16" s="9"/>
      <c r="B16" s="9"/>
      <c r="C16" s="9"/>
      <c r="D16" s="32"/>
      <c r="E16" s="196" t="s">
        <v>32</v>
      </c>
      <c r="F16" s="196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190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190"/>
      <c r="V17" s="104"/>
    </row>
    <row r="18" spans="1:22" ht="39" customHeight="1">
      <c r="A18" s="41"/>
      <c r="B18" s="9"/>
      <c r="C18" s="9"/>
      <c r="D18" s="32"/>
      <c r="E18" s="188" t="s">
        <v>33</v>
      </c>
      <c r="F18" s="188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190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190"/>
      <c r="V19" s="104"/>
    </row>
    <row r="20" spans="1:22" ht="18" customHeight="1">
      <c r="A20" s="9"/>
      <c r="B20" s="9"/>
      <c r="C20" s="9"/>
      <c r="D20" s="32"/>
      <c r="E20" s="188" t="s">
        <v>36</v>
      </c>
      <c r="F20" s="188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190"/>
      <c r="V20" s="107" t="s">
        <v>38</v>
      </c>
    </row>
    <row r="21" spans="1:22" ht="18" customHeight="1">
      <c r="A21" s="9"/>
      <c r="B21" s="9"/>
      <c r="C21" s="9"/>
      <c r="D21" s="32"/>
      <c r="E21" s="188" t="s">
        <v>39</v>
      </c>
      <c r="F21" s="188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190"/>
      <c r="V21" s="107" t="s">
        <v>41</v>
      </c>
    </row>
    <row r="22" spans="1:22" ht="18" customHeight="1">
      <c r="A22" s="9"/>
      <c r="B22" s="9"/>
      <c r="C22" s="9"/>
      <c r="D22" s="32"/>
      <c r="E22" s="188" t="s">
        <v>42</v>
      </c>
      <c r="F22" s="188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190"/>
      <c r="V22" s="107" t="s">
        <v>44</v>
      </c>
    </row>
    <row r="23" spans="1:22" ht="24" customHeight="1">
      <c r="A23" s="9"/>
      <c r="B23" s="9"/>
      <c r="C23" s="9"/>
      <c r="D23" s="32"/>
      <c r="E23" s="188" t="s">
        <v>45</v>
      </c>
      <c r="F23" s="188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190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190"/>
      <c r="V24" s="104"/>
    </row>
    <row r="25" spans="1:22" ht="24" customHeight="1">
      <c r="A25" s="59"/>
      <c r="B25" s="59"/>
      <c r="C25" s="59"/>
      <c r="D25" s="32"/>
      <c r="E25" s="188" t="s">
        <v>48</v>
      </c>
      <c r="F25" s="188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190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190"/>
      <c r="V26" s="104"/>
    </row>
    <row r="27" spans="1:22" ht="18" customHeight="1">
      <c r="A27" s="59"/>
      <c r="B27" s="59"/>
      <c r="C27" s="59"/>
      <c r="D27" s="32"/>
      <c r="E27" s="188" t="s">
        <v>51</v>
      </c>
      <c r="F27" s="188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190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190"/>
      <c r="V28" s="104"/>
    </row>
    <row r="29" spans="1:22" ht="10.5" hidden="1" customHeight="1">
      <c r="A29" s="59"/>
      <c r="B29" s="59"/>
      <c r="C29" s="59"/>
      <c r="D29" s="32"/>
      <c r="E29" s="188" t="s">
        <v>54</v>
      </c>
      <c r="F29" s="188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190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191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88" t="s">
        <v>56</v>
      </c>
      <c r="F33" s="188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88" t="s">
        <v>60</v>
      </c>
      <c r="F35" s="188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88" t="s">
        <v>64</v>
      </c>
      <c r="F37" s="188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88" t="s">
        <v>67</v>
      </c>
      <c r="F39" s="188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88" t="s">
        <v>70</v>
      </c>
      <c r="F41" s="188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88" t="s">
        <v>74</v>
      </c>
      <c r="F43" s="188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88" t="s">
        <v>77</v>
      </c>
      <c r="F45" s="188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198" t="s">
        <v>81</v>
      </c>
      <c r="F60" s="198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88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188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188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188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188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188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188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188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188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188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197" t="s">
        <v>111</v>
      </c>
      <c r="F75" s="197"/>
      <c r="G75" s="197"/>
      <c r="H75" s="197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88" t="s">
        <v>112</v>
      </c>
      <c r="F78" s="188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88" t="s">
        <v>114</v>
      </c>
      <c r="F80" s="188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199" t="s">
        <v>115</v>
      </c>
      <c r="F86" s="87" t="s">
        <v>116</v>
      </c>
      <c r="G86" s="88"/>
      <c r="H86" s="162" t="s">
        <v>117</v>
      </c>
    </row>
    <row r="87" spans="5:8" ht="15" customHeight="1">
      <c r="E87" s="199"/>
      <c r="F87" s="87" t="s">
        <v>118</v>
      </c>
      <c r="G87" s="88"/>
      <c r="H87" s="162" t="s">
        <v>119</v>
      </c>
    </row>
    <row r="88" spans="5:8" ht="15" customHeight="1">
      <c r="E88" s="199" t="s">
        <v>120</v>
      </c>
      <c r="F88" s="87" t="s">
        <v>116</v>
      </c>
      <c r="G88" s="88"/>
      <c r="H88" s="165" t="s">
        <v>121</v>
      </c>
    </row>
    <row r="89" spans="5:8" ht="15" customHeight="1">
      <c r="E89" s="199"/>
      <c r="F89" s="87" t="s">
        <v>118</v>
      </c>
      <c r="G89" s="88"/>
      <c r="H89" s="165" t="s">
        <v>119</v>
      </c>
    </row>
    <row r="90" spans="5:8" ht="15" customHeight="1">
      <c r="E90" s="199" t="s">
        <v>122</v>
      </c>
      <c r="F90" s="87" t="s">
        <v>116</v>
      </c>
      <c r="G90" s="88"/>
      <c r="H90" s="167" t="s">
        <v>123</v>
      </c>
    </row>
    <row r="91" spans="5:8" ht="15" customHeight="1">
      <c r="E91" s="199"/>
      <c r="F91" s="87" t="s">
        <v>118</v>
      </c>
      <c r="G91" s="88"/>
      <c r="H91" s="167" t="s">
        <v>119</v>
      </c>
    </row>
    <row r="92" spans="5:8" ht="10.5" hidden="1" customHeight="1">
      <c r="E92" s="199" t="s">
        <v>29</v>
      </c>
      <c r="F92" s="87" t="s">
        <v>116</v>
      </c>
      <c r="G92" s="88"/>
      <c r="H92" s="148"/>
    </row>
    <row r="93" spans="5:8" ht="10.5" hidden="1" customHeight="1">
      <c r="E93" s="199"/>
      <c r="F93" s="87" t="s">
        <v>118</v>
      </c>
      <c r="G93" s="88"/>
      <c r="H93" s="148"/>
    </row>
    <row r="94" spans="5:8" ht="10.5" hidden="1" customHeight="1">
      <c r="E94" s="199" t="s">
        <v>124</v>
      </c>
      <c r="F94" s="87" t="s">
        <v>116</v>
      </c>
      <c r="G94" s="88"/>
      <c r="H94" s="148"/>
    </row>
    <row r="95" spans="5:8" ht="10.5" hidden="1" customHeight="1">
      <c r="E95" s="199"/>
      <c r="F95" s="87" t="s">
        <v>118</v>
      </c>
      <c r="G95" s="88"/>
      <c r="H95" s="148"/>
    </row>
    <row r="96" spans="5:8" ht="10.5" hidden="1" customHeight="1">
      <c r="E96" s="199" t="s">
        <v>125</v>
      </c>
      <c r="F96" s="87" t="s">
        <v>116</v>
      </c>
      <c r="G96" s="88"/>
      <c r="H96" s="148"/>
    </row>
    <row r="97" spans="1:19" ht="10.5" hidden="1" customHeight="1">
      <c r="E97" s="199"/>
      <c r="F97" s="87" t="s">
        <v>118</v>
      </c>
      <c r="G97" s="88"/>
      <c r="H97" s="148"/>
    </row>
    <row r="98" spans="1:19" ht="10.5" hidden="1" customHeight="1">
      <c r="E98" s="199" t="s">
        <v>126</v>
      </c>
      <c r="F98" s="87" t="s">
        <v>116</v>
      </c>
      <c r="G98" s="88"/>
      <c r="H98" s="148"/>
    </row>
    <row r="99" spans="1:19" ht="10.5" hidden="1" customHeight="1">
      <c r="E99" s="199"/>
      <c r="F99" s="87" t="s">
        <v>118</v>
      </c>
      <c r="G99" s="88"/>
      <c r="H99" s="148"/>
    </row>
    <row r="100" spans="1:19" ht="10.5" hidden="1" customHeight="1">
      <c r="E100" s="199" t="s">
        <v>127</v>
      </c>
      <c r="F100" s="87" t="s">
        <v>116</v>
      </c>
      <c r="G100" s="88"/>
      <c r="H100" s="148"/>
    </row>
    <row r="101" spans="1:19" ht="10.5" hidden="1" customHeight="1">
      <c r="E101" s="199"/>
      <c r="F101" s="87" t="s">
        <v>118</v>
      </c>
      <c r="G101" s="88"/>
      <c r="H101" s="148"/>
    </row>
    <row r="102" spans="1:19" ht="10.5" hidden="1" customHeight="1">
      <c r="E102" s="199" t="s">
        <v>128</v>
      </c>
      <c r="F102" s="87" t="s">
        <v>116</v>
      </c>
      <c r="G102" s="88"/>
      <c r="H102" s="148"/>
    </row>
    <row r="103" spans="1:19" ht="10.5" hidden="1" customHeight="1">
      <c r="E103" s="199"/>
      <c r="F103" s="87" t="s">
        <v>118</v>
      </c>
      <c r="G103" s="88"/>
      <c r="H103" s="148"/>
    </row>
    <row r="104" spans="1:19" ht="10.5" hidden="1" customHeight="1">
      <c r="E104" s="199" t="s">
        <v>129</v>
      </c>
      <c r="F104" s="87" t="s">
        <v>116</v>
      </c>
      <c r="G104" s="88"/>
      <c r="H104" s="148"/>
    </row>
    <row r="105" spans="1:19" ht="10.5" hidden="1" customHeight="1">
      <c r="E105" s="199"/>
      <c r="F105" s="87" t="s">
        <v>118</v>
      </c>
      <c r="G105" s="88"/>
      <c r="H105" s="148"/>
    </row>
    <row r="106" spans="1:19" ht="10.5" hidden="1" customHeight="1">
      <c r="E106" s="199" t="s">
        <v>130</v>
      </c>
      <c r="F106" s="87" t="s">
        <v>116</v>
      </c>
      <c r="G106" s="88"/>
      <c r="H106" s="148"/>
    </row>
    <row r="107" spans="1:19" ht="10.5" hidden="1" customHeight="1">
      <c r="E107" s="199"/>
      <c r="F107" s="87" t="s">
        <v>118</v>
      </c>
      <c r="G107" s="88"/>
      <c r="H107" s="148"/>
    </row>
    <row r="108" spans="1:19" ht="10.5" hidden="1" customHeight="1">
      <c r="E108" s="199" t="s">
        <v>131</v>
      </c>
      <c r="F108" s="87" t="s">
        <v>116</v>
      </c>
      <c r="G108" s="88"/>
      <c r="H108" s="148"/>
    </row>
    <row r="109" spans="1:19" ht="10.5" hidden="1" customHeight="1">
      <c r="E109" s="199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88" t="s">
        <v>132</v>
      </c>
      <c r="F112" s="188"/>
      <c r="G112" s="32"/>
      <c r="H112" s="139" t="s">
        <v>133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3BF4B3E6-FAD5-0241-7DD8-90E8265BA671}"/>
    <hyperlink ref="H71" r:id="rId2" xr:uid="{4E9470B9-6F6A-14F9-7A69-BE486854CB4D}"/>
    <hyperlink ref="H80" r:id="rId3" display="https://eias.ru/files/46ep.stx.eias.justification.rtf" xr:uid="{D8470D53-7359-941B-E1DC-574BE11E8B2A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42A8-2BFD-DAFD-EC95-B8EE624B8902}">
  <sheetPr>
    <tabColor rgb="FFD3DBDB"/>
    <pageSetUpPr fitToPage="1"/>
  </sheetPr>
  <dimension ref="A1:T146"/>
  <sheetViews>
    <sheetView showGridLines="0" topLeftCell="C7" workbookViewId="0">
      <selection activeCell="J94" sqref="J94"/>
    </sheetView>
  </sheetViews>
  <sheetFormatPr defaultRowHeight="10.5" customHeight="1"/>
  <cols>
    <col min="1" max="2" width="4.7109375" style="172" hidden="1" customWidth="1"/>
    <col min="3" max="3" width="2.7109375" style="172" customWidth="1"/>
    <col min="4" max="4" width="10.7109375" style="172" customWidth="1"/>
    <col min="5" max="5" width="70.7109375" style="172" customWidth="1"/>
    <col min="6" max="6" width="10.7109375" style="172" customWidth="1"/>
    <col min="7" max="7" width="6.7109375" style="172" customWidth="1"/>
    <col min="8" max="12" width="17.7109375" style="172" customWidth="1"/>
    <col min="13" max="13" width="2.7109375" style="172" customWidth="1"/>
    <col min="14" max="19" width="13.5703125" style="172" hidden="1" customWidth="1"/>
    <col min="20" max="20" width="33.7109375" style="172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134</v>
      </c>
      <c r="I3" s="108" t="s">
        <v>135</v>
      </c>
      <c r="J3" s="108" t="s">
        <v>136</v>
      </c>
      <c r="K3" s="108" t="s">
        <v>137</v>
      </c>
      <c r="L3" s="108" t="s">
        <v>138</v>
      </c>
      <c r="N3" s="109" t="s">
        <v>139</v>
      </c>
      <c r="O3" s="109" t="s">
        <v>140</v>
      </c>
      <c r="P3" s="109" t="s">
        <v>141</v>
      </c>
      <c r="Q3" s="109" t="s">
        <v>142</v>
      </c>
      <c r="R3" s="109" t="s">
        <v>143</v>
      </c>
      <c r="S3" s="109" t="s">
        <v>144</v>
      </c>
      <c r="T3" s="109" t="s">
        <v>145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146</v>
      </c>
    </row>
    <row r="11" spans="1:20" ht="15" customHeight="1">
      <c r="C11" s="62"/>
      <c r="D11" s="200" t="s">
        <v>147</v>
      </c>
      <c r="E11" s="200" t="s">
        <v>148</v>
      </c>
      <c r="F11" s="200" t="s">
        <v>149</v>
      </c>
      <c r="G11" s="200" t="s">
        <v>150</v>
      </c>
      <c r="H11" s="200" t="s">
        <v>151</v>
      </c>
      <c r="I11" s="200" t="s">
        <v>152</v>
      </c>
      <c r="J11" s="200"/>
      <c r="K11" s="200"/>
      <c r="L11" s="200"/>
    </row>
    <row r="12" spans="1:20" ht="15" customHeight="1">
      <c r="C12" s="62"/>
      <c r="D12" s="200"/>
      <c r="E12" s="200"/>
      <c r="F12" s="200"/>
      <c r="G12" s="200"/>
      <c r="H12" s="200"/>
      <c r="I12" s="72" t="s">
        <v>153</v>
      </c>
      <c r="J12" s="72" t="s">
        <v>154</v>
      </c>
      <c r="K12" s="72" t="s">
        <v>155</v>
      </c>
      <c r="L12" s="72" t="s">
        <v>156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01" t="s">
        <v>157</v>
      </c>
      <c r="E14" s="202"/>
      <c r="F14" s="202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158</v>
      </c>
      <c r="E15" s="121" t="s">
        <v>159</v>
      </c>
      <c r="F15" s="122" t="s">
        <v>160</v>
      </c>
      <c r="G15" s="122">
        <v>10</v>
      </c>
      <c r="H15" s="61">
        <f>SUM(I15:L15)</f>
        <v>11090.743999999999</v>
      </c>
      <c r="I15" s="61">
        <f>SUM(I16,I17,I20,I23)</f>
        <v>1557.41</v>
      </c>
      <c r="J15" s="61">
        <f>SUM(J16,J17,J20,J23)</f>
        <v>826.17399999999998</v>
      </c>
      <c r="K15" s="61">
        <f>SUM(K16,K17,K20,K23)</f>
        <v>8707.16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161</v>
      </c>
    </row>
    <row r="16" spans="1:20" ht="12" customHeight="1">
      <c r="C16" s="62"/>
      <c r="D16" s="113" t="s">
        <v>162</v>
      </c>
      <c r="E16" s="123" t="s">
        <v>163</v>
      </c>
      <c r="F16" s="114" t="s">
        <v>160</v>
      </c>
      <c r="G16" s="72">
        <v>20</v>
      </c>
      <c r="H16" s="61">
        <f>SUM(I16:L16)</f>
        <v>1557.41</v>
      </c>
      <c r="I16" s="71">
        <v>1557.41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161</v>
      </c>
    </row>
    <row r="17" spans="1:20" ht="12" customHeight="1">
      <c r="C17" s="62"/>
      <c r="D17" s="113" t="s">
        <v>164</v>
      </c>
      <c r="E17" s="123" t="s">
        <v>165</v>
      </c>
      <c r="F17" s="114" t="s">
        <v>160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161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166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167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168</v>
      </c>
    </row>
    <row r="20" spans="1:20" ht="12" customHeight="1">
      <c r="C20" s="62"/>
      <c r="D20" s="113" t="s">
        <v>169</v>
      </c>
      <c r="E20" s="123" t="s">
        <v>170</v>
      </c>
      <c r="F20" s="114" t="s">
        <v>160</v>
      </c>
      <c r="G20" s="72" t="s">
        <v>171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161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166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167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172</v>
      </c>
    </row>
    <row r="23" spans="1:20" ht="12" customHeight="1">
      <c r="C23" s="62"/>
      <c r="D23" s="113" t="s">
        <v>173</v>
      </c>
      <c r="E23" s="123" t="s">
        <v>174</v>
      </c>
      <c r="F23" s="114" t="s">
        <v>160</v>
      </c>
      <c r="G23" s="72" t="s">
        <v>175</v>
      </c>
      <c r="H23" s="61">
        <f>SUM(I23:L23)</f>
        <v>9533.3339999999989</v>
      </c>
      <c r="I23" s="61">
        <f>SUM(I24:I26)</f>
        <v>0</v>
      </c>
      <c r="J23" s="61">
        <f>SUM(J24:J26)</f>
        <v>826.17399999999998</v>
      </c>
      <c r="K23" s="61">
        <f>SUM(K24:K26)</f>
        <v>8707.16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161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166</v>
      </c>
      <c r="O24" s="128"/>
      <c r="P24" s="128"/>
      <c r="Q24" s="128"/>
      <c r="R24" s="128"/>
      <c r="S24" s="128"/>
      <c r="T24" s="128"/>
    </row>
    <row r="25" spans="1:20" s="170" customFormat="1" ht="12" customHeight="1">
      <c r="A25" s="149"/>
      <c r="B25" s="149"/>
      <c r="C25" s="150" t="s">
        <v>176</v>
      </c>
      <c r="D25" s="151" t="str">
        <f>"1.4."&amp;N25</f>
        <v>1.4.1</v>
      </c>
      <c r="E25" s="152" t="s">
        <v>177</v>
      </c>
      <c r="F25" s="153" t="s">
        <v>160</v>
      </c>
      <c r="G25" s="153" t="s">
        <v>175</v>
      </c>
      <c r="H25" s="154">
        <f>SUM(I25:L25)</f>
        <v>9533.3339999999989</v>
      </c>
      <c r="I25" s="155"/>
      <c r="J25" s="155">
        <v>826.17399999999998</v>
      </c>
      <c r="K25" s="155">
        <v>8707.16</v>
      </c>
      <c r="L25" s="155"/>
      <c r="M25" s="149"/>
      <c r="N25" s="156" t="s">
        <v>158</v>
      </c>
      <c r="O25" s="157" t="s">
        <v>177</v>
      </c>
      <c r="P25" s="157" t="s">
        <v>178</v>
      </c>
      <c r="Q25" s="157" t="s">
        <v>179</v>
      </c>
      <c r="R25" s="157" t="s">
        <v>180</v>
      </c>
      <c r="S25" s="156" t="s">
        <v>181</v>
      </c>
      <c r="T25" s="156" t="s">
        <v>182</v>
      </c>
    </row>
    <row r="26" spans="1:20" ht="12" customHeight="1">
      <c r="C26" s="62"/>
      <c r="D26" s="116"/>
      <c r="E26" s="119" t="s">
        <v>167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183</v>
      </c>
    </row>
    <row r="27" spans="1:20" ht="12" customHeight="1">
      <c r="C27" s="62"/>
      <c r="D27" s="73" t="s">
        <v>184</v>
      </c>
      <c r="E27" s="121" t="s">
        <v>185</v>
      </c>
      <c r="F27" s="122" t="s">
        <v>160</v>
      </c>
      <c r="G27" s="122" t="s">
        <v>186</v>
      </c>
      <c r="H27" s="61">
        <f t="shared" ref="H27:H39" si="0">SUM(I27:L27)</f>
        <v>453.298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453.298</v>
      </c>
      <c r="N27" s="128"/>
      <c r="O27" s="128"/>
      <c r="P27" s="128"/>
      <c r="Q27" s="128"/>
      <c r="R27" s="128"/>
      <c r="S27" s="128"/>
      <c r="T27" s="130" t="s">
        <v>161</v>
      </c>
    </row>
    <row r="28" spans="1:20" ht="12" customHeight="1">
      <c r="C28" s="62"/>
      <c r="D28" s="113" t="s">
        <v>187</v>
      </c>
      <c r="E28" s="123" t="s">
        <v>153</v>
      </c>
      <c r="F28" s="114" t="s">
        <v>160</v>
      </c>
      <c r="G28" s="72" t="s">
        <v>188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161</v>
      </c>
    </row>
    <row r="29" spans="1:20" ht="12" customHeight="1">
      <c r="C29" s="62"/>
      <c r="D29" s="113" t="s">
        <v>189</v>
      </c>
      <c r="E29" s="123" t="s">
        <v>154</v>
      </c>
      <c r="F29" s="114" t="s">
        <v>160</v>
      </c>
      <c r="G29" s="72" t="s">
        <v>190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161</v>
      </c>
    </row>
    <row r="30" spans="1:20" ht="12" customHeight="1">
      <c r="C30" s="62"/>
      <c r="D30" s="113" t="s">
        <v>191</v>
      </c>
      <c r="E30" s="123" t="s">
        <v>155</v>
      </c>
      <c r="F30" s="114" t="s">
        <v>160</v>
      </c>
      <c r="G30" s="72" t="s">
        <v>192</v>
      </c>
      <c r="H30" s="61">
        <f t="shared" si="0"/>
        <v>453.298</v>
      </c>
      <c r="I30" s="71"/>
      <c r="J30" s="71"/>
      <c r="K30" s="127"/>
      <c r="L30" s="71">
        <f>L33+L45+L46+L44</f>
        <v>453.298</v>
      </c>
      <c r="N30" s="128"/>
      <c r="O30" s="128"/>
      <c r="P30" s="128"/>
      <c r="Q30" s="128"/>
      <c r="R30" s="128"/>
      <c r="S30" s="128"/>
      <c r="T30" s="130" t="s">
        <v>161</v>
      </c>
    </row>
    <row r="31" spans="1:20" ht="12" customHeight="1">
      <c r="C31" s="62"/>
      <c r="D31" s="113" t="s">
        <v>193</v>
      </c>
      <c r="E31" s="123" t="s">
        <v>194</v>
      </c>
      <c r="F31" s="114" t="s">
        <v>160</v>
      </c>
      <c r="G31" s="72" t="s">
        <v>195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161</v>
      </c>
    </row>
    <row r="32" spans="1:20" ht="12" customHeight="1">
      <c r="C32" s="62"/>
      <c r="D32" s="73" t="s">
        <v>196</v>
      </c>
      <c r="E32" s="121" t="s">
        <v>197</v>
      </c>
      <c r="F32" s="122" t="s">
        <v>160</v>
      </c>
      <c r="G32" s="122" t="s">
        <v>198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161</v>
      </c>
    </row>
    <row r="33" spans="3:20" ht="12" customHeight="1">
      <c r="C33" s="62"/>
      <c r="D33" s="73" t="s">
        <v>199</v>
      </c>
      <c r="E33" s="121" t="s">
        <v>200</v>
      </c>
      <c r="F33" s="122" t="s">
        <v>160</v>
      </c>
      <c r="G33" s="122" t="s">
        <v>201</v>
      </c>
      <c r="H33" s="61">
        <f t="shared" si="0"/>
        <v>10718.336000000001</v>
      </c>
      <c r="I33" s="61">
        <f>SUM(I34,I36,I39,I42)</f>
        <v>0</v>
      </c>
      <c r="J33" s="61">
        <f>SUM(J34,J36,J39,J42)</f>
        <v>826.17100000000005</v>
      </c>
      <c r="K33" s="61">
        <f>SUM(K34,K36,K39,K42)</f>
        <v>9543.6440000000002</v>
      </c>
      <c r="L33" s="61">
        <f>SUM(L34,L36,L39,L42)</f>
        <v>348.52100000000002</v>
      </c>
      <c r="N33" s="128"/>
      <c r="O33" s="128"/>
      <c r="P33" s="128"/>
      <c r="Q33" s="128"/>
      <c r="R33" s="128"/>
      <c r="S33" s="128"/>
      <c r="T33" s="130" t="s">
        <v>161</v>
      </c>
    </row>
    <row r="34" spans="3:20" ht="24" customHeight="1">
      <c r="C34" s="62"/>
      <c r="D34" s="113" t="s">
        <v>202</v>
      </c>
      <c r="E34" s="123" t="s">
        <v>203</v>
      </c>
      <c r="F34" s="114" t="s">
        <v>160</v>
      </c>
      <c r="G34" s="72" t="s">
        <v>204</v>
      </c>
      <c r="H34" s="61">
        <f t="shared" si="0"/>
        <v>10718.336000000001</v>
      </c>
      <c r="I34" s="71"/>
      <c r="J34" s="71">
        <v>826.17100000000005</v>
      </c>
      <c r="K34" s="71">
        <v>9543.6440000000002</v>
      </c>
      <c r="L34" s="71">
        <v>348.52100000000002</v>
      </c>
      <c r="N34" s="128"/>
      <c r="O34" s="128"/>
      <c r="P34" s="128"/>
      <c r="Q34" s="128"/>
      <c r="R34" s="128"/>
      <c r="S34" s="128"/>
      <c r="T34" s="130" t="s">
        <v>161</v>
      </c>
    </row>
    <row r="35" spans="3:20" ht="12" customHeight="1">
      <c r="C35" s="62"/>
      <c r="D35" s="113" t="s">
        <v>205</v>
      </c>
      <c r="E35" s="124" t="s">
        <v>206</v>
      </c>
      <c r="F35" s="114" t="s">
        <v>160</v>
      </c>
      <c r="G35" s="72" t="s">
        <v>207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161</v>
      </c>
    </row>
    <row r="36" spans="3:20" ht="12" customHeight="1">
      <c r="C36" s="62"/>
      <c r="D36" s="113" t="s">
        <v>208</v>
      </c>
      <c r="E36" s="123" t="s">
        <v>209</v>
      </c>
      <c r="F36" s="114" t="s">
        <v>160</v>
      </c>
      <c r="G36" s="72" t="s">
        <v>210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161</v>
      </c>
    </row>
    <row r="37" spans="3:20" ht="12" customHeight="1">
      <c r="C37" s="62"/>
      <c r="D37" s="113" t="s">
        <v>211</v>
      </c>
      <c r="E37" s="124" t="s">
        <v>212</v>
      </c>
      <c r="F37" s="114" t="s">
        <v>160</v>
      </c>
      <c r="G37" s="72" t="s">
        <v>213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161</v>
      </c>
    </row>
    <row r="38" spans="3:20" ht="12" customHeight="1">
      <c r="C38" s="62"/>
      <c r="D38" s="113" t="s">
        <v>214</v>
      </c>
      <c r="E38" s="125" t="s">
        <v>215</v>
      </c>
      <c r="F38" s="114" t="s">
        <v>160</v>
      </c>
      <c r="G38" s="72" t="s">
        <v>216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161</v>
      </c>
    </row>
    <row r="39" spans="3:20" ht="12" customHeight="1">
      <c r="C39" s="62"/>
      <c r="D39" s="113" t="s">
        <v>217</v>
      </c>
      <c r="E39" s="123" t="s">
        <v>218</v>
      </c>
      <c r="F39" s="114" t="s">
        <v>160</v>
      </c>
      <c r="G39" s="72" t="s">
        <v>219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161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166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167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220</v>
      </c>
    </row>
    <row r="42" spans="3:20" ht="12" customHeight="1">
      <c r="C42" s="62"/>
      <c r="D42" s="113" t="s">
        <v>221</v>
      </c>
      <c r="E42" s="123" t="s">
        <v>222</v>
      </c>
      <c r="F42" s="114" t="s">
        <v>160</v>
      </c>
      <c r="G42" s="72" t="s">
        <v>223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161</v>
      </c>
    </row>
    <row r="43" spans="3:20" ht="12" customHeight="1">
      <c r="C43" s="62"/>
      <c r="D43" s="73" t="s">
        <v>224</v>
      </c>
      <c r="E43" s="121" t="s">
        <v>225</v>
      </c>
      <c r="F43" s="122" t="s">
        <v>160</v>
      </c>
      <c r="G43" s="122" t="s">
        <v>226</v>
      </c>
      <c r="H43" s="61">
        <f t="shared" si="1"/>
        <v>453.298</v>
      </c>
      <c r="I43" s="71"/>
      <c r="J43" s="71"/>
      <c r="K43" s="71">
        <f>L30</f>
        <v>453.298</v>
      </c>
      <c r="L43" s="71"/>
      <c r="N43" s="128"/>
      <c r="O43" s="128"/>
      <c r="P43" s="128"/>
      <c r="Q43" s="128"/>
      <c r="R43" s="128"/>
      <c r="S43" s="128"/>
      <c r="T43" s="130" t="s">
        <v>161</v>
      </c>
    </row>
    <row r="44" spans="3:20" ht="12" customHeight="1">
      <c r="C44" s="62"/>
      <c r="D44" s="73" t="s">
        <v>227</v>
      </c>
      <c r="E44" s="121" t="s">
        <v>228</v>
      </c>
      <c r="F44" s="122" t="s">
        <v>160</v>
      </c>
      <c r="G44" s="122" t="s">
        <v>229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161</v>
      </c>
    </row>
    <row r="45" spans="3:20" ht="12" customHeight="1">
      <c r="C45" s="62"/>
      <c r="D45" s="73" t="s">
        <v>230</v>
      </c>
      <c r="E45" s="121" t="s">
        <v>231</v>
      </c>
      <c r="F45" s="122" t="s">
        <v>160</v>
      </c>
      <c r="G45" s="122" t="s">
        <v>232</v>
      </c>
      <c r="H45" s="61">
        <f t="shared" si="1"/>
        <v>104.532</v>
      </c>
      <c r="I45" s="71"/>
      <c r="J45" s="71"/>
      <c r="K45" s="71"/>
      <c r="L45" s="71">
        <v>104.532</v>
      </c>
      <c r="N45" s="128"/>
      <c r="O45" s="128"/>
      <c r="P45" s="128"/>
      <c r="Q45" s="128"/>
      <c r="R45" s="128"/>
      <c r="S45" s="128"/>
      <c r="T45" s="130" t="s">
        <v>161</v>
      </c>
    </row>
    <row r="46" spans="3:20" ht="12" customHeight="1">
      <c r="C46" s="62"/>
      <c r="D46" s="73" t="s">
        <v>233</v>
      </c>
      <c r="E46" s="121" t="s">
        <v>234</v>
      </c>
      <c r="F46" s="122" t="s">
        <v>160</v>
      </c>
      <c r="G46" s="122" t="s">
        <v>235</v>
      </c>
      <c r="H46" s="61">
        <f t="shared" si="1"/>
        <v>267.87599999999992</v>
      </c>
      <c r="I46" s="71"/>
      <c r="J46" s="71">
        <f>J23-J33</f>
        <v>2.9999999999290594E-3</v>
      </c>
      <c r="K46" s="71">
        <v>267.62799999999999</v>
      </c>
      <c r="L46" s="71">
        <v>0.245</v>
      </c>
      <c r="N46" s="128"/>
      <c r="O46" s="128"/>
      <c r="P46" s="128"/>
      <c r="Q46" s="128"/>
      <c r="R46" s="128"/>
      <c r="S46" s="128"/>
      <c r="T46" s="130" t="s">
        <v>161</v>
      </c>
    </row>
    <row r="47" spans="3:20" ht="12" customHeight="1">
      <c r="C47" s="62"/>
      <c r="D47" s="113" t="s">
        <v>236</v>
      </c>
      <c r="E47" s="123" t="s">
        <v>237</v>
      </c>
      <c r="F47" s="114" t="s">
        <v>160</v>
      </c>
      <c r="G47" s="72" t="s">
        <v>238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161</v>
      </c>
    </row>
    <row r="48" spans="3:20" ht="12" customHeight="1">
      <c r="C48" s="62"/>
      <c r="D48" s="73" t="s">
        <v>239</v>
      </c>
      <c r="E48" s="121" t="s">
        <v>240</v>
      </c>
      <c r="F48" s="122" t="s">
        <v>160</v>
      </c>
      <c r="G48" s="122" t="s">
        <v>241</v>
      </c>
      <c r="H48" s="61">
        <f t="shared" si="1"/>
        <v>154.661</v>
      </c>
      <c r="I48" s="71"/>
      <c r="J48" s="71">
        <f>J46</f>
        <v>2.9999999999290594E-3</v>
      </c>
      <c r="K48" s="71">
        <f>154.661-J48-L48</f>
        <v>154.41300000000007</v>
      </c>
      <c r="L48" s="71">
        <f>L46</f>
        <v>0.245</v>
      </c>
      <c r="N48" s="128"/>
      <c r="O48" s="128"/>
      <c r="P48" s="128"/>
      <c r="Q48" s="128"/>
      <c r="R48" s="128"/>
      <c r="S48" s="128"/>
      <c r="T48" s="130" t="s">
        <v>161</v>
      </c>
    </row>
    <row r="49" spans="1:20" ht="24" customHeight="1">
      <c r="C49" s="62"/>
      <c r="D49" s="73" t="s">
        <v>242</v>
      </c>
      <c r="E49" s="121" t="s">
        <v>243</v>
      </c>
      <c r="F49" s="122" t="s">
        <v>160</v>
      </c>
      <c r="G49" s="122" t="s">
        <v>244</v>
      </c>
      <c r="H49" s="61">
        <f t="shared" si="1"/>
        <v>113.21499999999992</v>
      </c>
      <c r="I49" s="61">
        <f>I46-I48</f>
        <v>0</v>
      </c>
      <c r="J49" s="61">
        <f>J46-J48</f>
        <v>0</v>
      </c>
      <c r="K49" s="61">
        <f>K46-K48</f>
        <v>113.21499999999992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161</v>
      </c>
    </row>
    <row r="50" spans="1:20" ht="12" customHeight="1">
      <c r="C50" s="62"/>
      <c r="D50" s="73" t="s">
        <v>245</v>
      </c>
      <c r="E50" s="121" t="s">
        <v>246</v>
      </c>
      <c r="F50" s="122" t="s">
        <v>160</v>
      </c>
      <c r="G50" s="122" t="s">
        <v>247</v>
      </c>
      <c r="H50" s="61">
        <f t="shared" si="1"/>
        <v>-1.5916157281026244E-12</v>
      </c>
      <c r="I50" s="61">
        <f>SUM(I15,I27,I32)-SUM(I33,I43:I46)</f>
        <v>1557.41</v>
      </c>
      <c r="J50" s="61">
        <f>SUM(J15,J27,J32)-SUM(J33,J43:J46)</f>
        <v>0</v>
      </c>
      <c r="K50" s="61">
        <f>SUM(K15,K27,K32)-SUM(K33,K43:K46)</f>
        <v>-1557.4100000000017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161</v>
      </c>
    </row>
    <row r="51" spans="1:20" ht="18" customHeight="1">
      <c r="C51" s="62"/>
      <c r="D51" s="201" t="s">
        <v>248</v>
      </c>
      <c r="E51" s="202"/>
      <c r="F51" s="202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249</v>
      </c>
      <c r="E52" s="121" t="s">
        <v>159</v>
      </c>
      <c r="F52" s="122" t="s">
        <v>250</v>
      </c>
      <c r="G52" s="122" t="s">
        <v>251</v>
      </c>
      <c r="H52" s="61">
        <f>SUM(I52:L52)</f>
        <v>18.158434105349457</v>
      </c>
      <c r="I52" s="61">
        <f>SUM(I53,I54,I58,I61)</f>
        <v>2.4910000000000001</v>
      </c>
      <c r="J52" s="61">
        <f>SUM(J53,J54,J58,J61)</f>
        <v>1.482</v>
      </c>
      <c r="K52" s="61">
        <f>SUM(K53,K54,K58,K61)</f>
        <v>14.185434105349458</v>
      </c>
      <c r="L52" s="61">
        <f>SUM(L53,L54,L58,L61)</f>
        <v>0</v>
      </c>
      <c r="N52" s="128"/>
      <c r="O52" s="128"/>
      <c r="P52" s="128"/>
      <c r="Q52" s="128"/>
      <c r="R52" s="128"/>
      <c r="S52" s="128"/>
      <c r="T52" s="130" t="s">
        <v>161</v>
      </c>
    </row>
    <row r="53" spans="1:20" ht="12" customHeight="1">
      <c r="C53" s="62"/>
      <c r="D53" s="113" t="s">
        <v>252</v>
      </c>
      <c r="E53" s="123" t="s">
        <v>163</v>
      </c>
      <c r="F53" s="114" t="s">
        <v>250</v>
      </c>
      <c r="G53" s="72" t="s">
        <v>253</v>
      </c>
      <c r="H53" s="61">
        <f>SUM(I53:L53)</f>
        <v>2.4910000000000001</v>
      </c>
      <c r="I53" s="71">
        <v>2.4910000000000001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161</v>
      </c>
    </row>
    <row r="54" spans="1:20" ht="12" customHeight="1">
      <c r="C54" s="62"/>
      <c r="D54" s="113" t="s">
        <v>254</v>
      </c>
      <c r="E54" s="123" t="s">
        <v>165</v>
      </c>
      <c r="F54" s="114" t="s">
        <v>250</v>
      </c>
      <c r="G54" s="72" t="s">
        <v>255</v>
      </c>
      <c r="H54" s="61">
        <f>SUM(I54:L54)</f>
        <v>15.667434105349457</v>
      </c>
      <c r="I54" s="61">
        <f>SUM(I55:I57)</f>
        <v>0</v>
      </c>
      <c r="J54" s="61">
        <f>SUM(J55:J57)</f>
        <v>1.482</v>
      </c>
      <c r="K54" s="61">
        <f>SUM(K55:K57)</f>
        <v>14.185434105349458</v>
      </c>
      <c r="L54" s="61">
        <f>SUM(L55:L57)</f>
        <v>0</v>
      </c>
      <c r="N54" s="128"/>
      <c r="O54" s="128"/>
      <c r="P54" s="128"/>
      <c r="Q54" s="128"/>
      <c r="R54" s="128"/>
      <c r="S54" s="128"/>
      <c r="T54" s="130" t="s">
        <v>161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166</v>
      </c>
      <c r="O55" s="128"/>
      <c r="P55" s="128"/>
      <c r="Q55" s="128"/>
      <c r="R55" s="128"/>
      <c r="S55" s="128"/>
      <c r="T55" s="128"/>
    </row>
    <row r="56" spans="1:20" s="171" customFormat="1" ht="12" customHeight="1">
      <c r="A56" s="149"/>
      <c r="B56" s="149"/>
      <c r="C56" s="150" t="s">
        <v>176</v>
      </c>
      <c r="D56" s="151" t="str">
        <f>"12.2."&amp;N56</f>
        <v>12.2.1</v>
      </c>
      <c r="E56" s="152" t="s">
        <v>177</v>
      </c>
      <c r="F56" s="153" t="s">
        <v>250</v>
      </c>
      <c r="G56" s="153" t="s">
        <v>255</v>
      </c>
      <c r="H56" s="154">
        <f>SUM(I56:L56)</f>
        <v>15.667434105349457</v>
      </c>
      <c r="I56" s="155"/>
      <c r="J56" s="155">
        <v>1.482</v>
      </c>
      <c r="K56" s="155">
        <f>17.719/0.9758-I53-J56</f>
        <v>14.185434105349458</v>
      </c>
      <c r="L56" s="155"/>
      <c r="M56" s="149"/>
      <c r="N56" s="156" t="s">
        <v>158</v>
      </c>
      <c r="O56" s="157" t="s">
        <v>177</v>
      </c>
      <c r="P56" s="157" t="s">
        <v>178</v>
      </c>
      <c r="Q56" s="157" t="s">
        <v>179</v>
      </c>
      <c r="R56" s="157" t="s">
        <v>180</v>
      </c>
      <c r="S56" s="156" t="s">
        <v>181</v>
      </c>
      <c r="T56" s="156" t="s">
        <v>256</v>
      </c>
    </row>
    <row r="57" spans="1:20" ht="12" customHeight="1">
      <c r="C57" s="62"/>
      <c r="D57" s="116"/>
      <c r="E57" s="119" t="s">
        <v>167</v>
      </c>
      <c r="F57" s="117"/>
      <c r="G57" s="117"/>
      <c r="H57" s="115"/>
      <c r="I57" s="115"/>
      <c r="J57" s="115"/>
      <c r="K57" s="115"/>
      <c r="L57" s="118"/>
      <c r="N57" s="128"/>
      <c r="O57" s="128"/>
      <c r="P57" s="128"/>
      <c r="Q57" s="128"/>
      <c r="R57" s="128"/>
      <c r="S57" s="128"/>
      <c r="T57" s="133" t="s">
        <v>257</v>
      </c>
    </row>
    <row r="58" spans="1:20" ht="12" customHeight="1">
      <c r="C58" s="62"/>
      <c r="D58" s="113" t="s">
        <v>258</v>
      </c>
      <c r="E58" s="123" t="s">
        <v>170</v>
      </c>
      <c r="F58" s="114" t="s">
        <v>250</v>
      </c>
      <c r="G58" s="72" t="s">
        <v>259</v>
      </c>
      <c r="H58" s="61">
        <f>SUM(I58:L58)</f>
        <v>0</v>
      </c>
      <c r="I58" s="61">
        <f>SUM(I59:I60)</f>
        <v>0</v>
      </c>
      <c r="J58" s="61">
        <f>SUM(J59:J60)</f>
        <v>0</v>
      </c>
      <c r="K58" s="61">
        <f>SUM(K59:K60)</f>
        <v>0</v>
      </c>
      <c r="L58" s="61">
        <f>SUM(L59:L60)</f>
        <v>0</v>
      </c>
      <c r="N58" s="128"/>
      <c r="O58" s="128"/>
      <c r="P58" s="128"/>
      <c r="Q58" s="128"/>
      <c r="R58" s="128"/>
      <c r="S58" s="128"/>
      <c r="T58" s="130" t="s">
        <v>161</v>
      </c>
    </row>
    <row r="59" spans="1:20" ht="12" hidden="1" customHeight="1">
      <c r="C59" s="62"/>
      <c r="D59" s="120"/>
      <c r="E59" s="119"/>
      <c r="F59" s="117"/>
      <c r="G59" s="117"/>
      <c r="H59" s="115"/>
      <c r="I59" s="115"/>
      <c r="J59" s="115"/>
      <c r="K59" s="115"/>
      <c r="L59" s="118"/>
      <c r="N59" s="130" t="s">
        <v>166</v>
      </c>
      <c r="O59" s="128"/>
      <c r="P59" s="128"/>
      <c r="Q59" s="128"/>
      <c r="R59" s="128"/>
      <c r="S59" s="128"/>
      <c r="T59" s="128"/>
    </row>
    <row r="60" spans="1:20" ht="12" customHeight="1">
      <c r="C60" s="62"/>
      <c r="D60" s="116"/>
      <c r="E60" s="119" t="s">
        <v>167</v>
      </c>
      <c r="F60" s="117"/>
      <c r="G60" s="117"/>
      <c r="H60" s="115"/>
      <c r="I60" s="115"/>
      <c r="J60" s="115"/>
      <c r="K60" s="115"/>
      <c r="L60" s="118"/>
      <c r="N60" s="128"/>
      <c r="O60" s="128"/>
      <c r="P60" s="128"/>
      <c r="Q60" s="128"/>
      <c r="R60" s="128"/>
      <c r="S60" s="128"/>
      <c r="T60" s="133" t="s">
        <v>260</v>
      </c>
    </row>
    <row r="61" spans="1:20" ht="12" customHeight="1">
      <c r="C61" s="62"/>
      <c r="D61" s="113" t="s">
        <v>261</v>
      </c>
      <c r="E61" s="123" t="s">
        <v>174</v>
      </c>
      <c r="F61" s="114" t="s">
        <v>250</v>
      </c>
      <c r="G61" s="72" t="s">
        <v>262</v>
      </c>
      <c r="H61" s="61">
        <f>SUM(I61:L61)</f>
        <v>0</v>
      </c>
      <c r="I61" s="61">
        <f>SUM(I62:I63)</f>
        <v>0</v>
      </c>
      <c r="J61" s="61">
        <f>SUM(J62:J63)</f>
        <v>0</v>
      </c>
      <c r="K61" s="61">
        <f>SUM(K62:K63)</f>
        <v>0</v>
      </c>
      <c r="L61" s="61">
        <f>SUM(L62:L63)</f>
        <v>0</v>
      </c>
      <c r="N61" s="128"/>
      <c r="O61" s="128"/>
      <c r="P61" s="128"/>
      <c r="Q61" s="128"/>
      <c r="R61" s="128"/>
      <c r="S61" s="128"/>
      <c r="T61" s="130" t="s">
        <v>161</v>
      </c>
    </row>
    <row r="62" spans="1:20" ht="12" hidden="1" customHeight="1">
      <c r="C62" s="62"/>
      <c r="D62" s="120"/>
      <c r="E62" s="119"/>
      <c r="F62" s="117"/>
      <c r="G62" s="117"/>
      <c r="H62" s="115"/>
      <c r="I62" s="115"/>
      <c r="J62" s="115"/>
      <c r="K62" s="115"/>
      <c r="L62" s="118"/>
      <c r="N62" s="130" t="s">
        <v>166</v>
      </c>
      <c r="O62" s="128"/>
      <c r="P62" s="128"/>
      <c r="Q62" s="128"/>
      <c r="R62" s="128"/>
      <c r="S62" s="128"/>
      <c r="T62" s="128"/>
    </row>
    <row r="63" spans="1:20" ht="12" customHeight="1">
      <c r="C63" s="62"/>
      <c r="D63" s="116"/>
      <c r="E63" s="119" t="s">
        <v>167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263</v>
      </c>
    </row>
    <row r="64" spans="1:20" ht="12" customHeight="1">
      <c r="C64" s="62"/>
      <c r="D64" s="73" t="s">
        <v>264</v>
      </c>
      <c r="E64" s="121" t="s">
        <v>185</v>
      </c>
      <c r="F64" s="122" t="s">
        <v>250</v>
      </c>
      <c r="G64" s="122" t="s">
        <v>265</v>
      </c>
      <c r="H64" s="61">
        <f t="shared" ref="H64:H76" si="2">SUM(I64:L64)</f>
        <v>0.51418467741935481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0.51418467741935481</v>
      </c>
      <c r="N64" s="128"/>
      <c r="O64" s="128"/>
      <c r="P64" s="128"/>
      <c r="Q64" s="128"/>
      <c r="R64" s="128"/>
      <c r="S64" s="128"/>
      <c r="T64" s="130" t="s">
        <v>161</v>
      </c>
    </row>
    <row r="65" spans="3:20" ht="12" customHeight="1">
      <c r="C65" s="62"/>
      <c r="D65" s="113" t="s">
        <v>266</v>
      </c>
      <c r="E65" s="123" t="s">
        <v>153</v>
      </c>
      <c r="F65" s="114" t="s">
        <v>250</v>
      </c>
      <c r="G65" s="72" t="s">
        <v>267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161</v>
      </c>
    </row>
    <row r="66" spans="3:20" ht="12" customHeight="1">
      <c r="C66" s="62"/>
      <c r="D66" s="113" t="s">
        <v>268</v>
      </c>
      <c r="E66" s="123" t="s">
        <v>154</v>
      </c>
      <c r="F66" s="114" t="s">
        <v>250</v>
      </c>
      <c r="G66" s="72" t="s">
        <v>269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161</v>
      </c>
    </row>
    <row r="67" spans="3:20" ht="12" customHeight="1">
      <c r="C67" s="62"/>
      <c r="D67" s="113" t="s">
        <v>270</v>
      </c>
      <c r="E67" s="123" t="s">
        <v>155</v>
      </c>
      <c r="F67" s="114" t="s">
        <v>250</v>
      </c>
      <c r="G67" s="72" t="s">
        <v>271</v>
      </c>
      <c r="H67" s="61">
        <f t="shared" si="2"/>
        <v>0.51418467741935481</v>
      </c>
      <c r="I67" s="71"/>
      <c r="J67" s="71"/>
      <c r="K67" s="127"/>
      <c r="L67" s="71">
        <f>L71+L81+L82+L83</f>
        <v>0.51418467741935481</v>
      </c>
      <c r="N67" s="128"/>
      <c r="O67" s="128"/>
      <c r="P67" s="128"/>
      <c r="Q67" s="128"/>
      <c r="R67" s="128"/>
      <c r="S67" s="128"/>
      <c r="T67" s="130" t="s">
        <v>161</v>
      </c>
    </row>
    <row r="68" spans="3:20" ht="12" customHeight="1">
      <c r="C68" s="62"/>
      <c r="D68" s="113" t="s">
        <v>272</v>
      </c>
      <c r="E68" s="123" t="s">
        <v>194</v>
      </c>
      <c r="F68" s="114" t="s">
        <v>250</v>
      </c>
      <c r="G68" s="72" t="s">
        <v>273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161</v>
      </c>
    </row>
    <row r="69" spans="3:20" ht="12" customHeight="1">
      <c r="C69" s="62"/>
      <c r="D69" s="73" t="s">
        <v>274</v>
      </c>
      <c r="E69" s="121" t="s">
        <v>197</v>
      </c>
      <c r="F69" s="122" t="s">
        <v>250</v>
      </c>
      <c r="G69" s="122" t="s">
        <v>275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161</v>
      </c>
    </row>
    <row r="70" spans="3:20" ht="12" customHeight="1">
      <c r="C70" s="62"/>
      <c r="D70" s="73" t="s">
        <v>276</v>
      </c>
      <c r="E70" s="121" t="s">
        <v>200</v>
      </c>
      <c r="F70" s="122" t="s">
        <v>250</v>
      </c>
      <c r="G70" s="122" t="s">
        <v>277</v>
      </c>
      <c r="H70" s="61">
        <f t="shared" si="2"/>
        <v>17.719000000000001</v>
      </c>
      <c r="I70" s="61">
        <f>SUM(I71,I73,I76,I79)</f>
        <v>0</v>
      </c>
      <c r="J70" s="61">
        <f>SUM(J71,J73,J76,J79)</f>
        <v>1.482</v>
      </c>
      <c r="K70" s="61">
        <f>SUM(K71,K73,K76,K79)</f>
        <v>15.868</v>
      </c>
      <c r="L70" s="61">
        <f>SUM(L71,L73,L76,L79)</f>
        <v>0.36899999999999999</v>
      </c>
      <c r="N70" s="128"/>
      <c r="O70" s="128"/>
      <c r="P70" s="128"/>
      <c r="Q70" s="128"/>
      <c r="R70" s="128"/>
      <c r="S70" s="128"/>
      <c r="T70" s="130" t="s">
        <v>161</v>
      </c>
    </row>
    <row r="71" spans="3:20" ht="24" customHeight="1">
      <c r="C71" s="62"/>
      <c r="D71" s="113" t="s">
        <v>278</v>
      </c>
      <c r="E71" s="123" t="s">
        <v>203</v>
      </c>
      <c r="F71" s="114" t="s">
        <v>250</v>
      </c>
      <c r="G71" s="72" t="s">
        <v>279</v>
      </c>
      <c r="H71" s="61">
        <f t="shared" si="2"/>
        <v>17.719000000000001</v>
      </c>
      <c r="I71" s="71"/>
      <c r="J71" s="71">
        <f>J56</f>
        <v>1.482</v>
      </c>
      <c r="K71" s="71">
        <v>15.868</v>
      </c>
      <c r="L71" s="71">
        <v>0.36899999999999999</v>
      </c>
      <c r="N71" s="128"/>
      <c r="O71" s="128"/>
      <c r="P71" s="128"/>
      <c r="Q71" s="128"/>
      <c r="R71" s="128"/>
      <c r="S71" s="128"/>
      <c r="T71" s="130" t="s">
        <v>161</v>
      </c>
    </row>
    <row r="72" spans="3:20" ht="12" customHeight="1">
      <c r="C72" s="62"/>
      <c r="D72" s="113" t="s">
        <v>280</v>
      </c>
      <c r="E72" s="124" t="s">
        <v>206</v>
      </c>
      <c r="F72" s="114" t="s">
        <v>250</v>
      </c>
      <c r="G72" s="72" t="s">
        <v>281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161</v>
      </c>
    </row>
    <row r="73" spans="3:20" ht="12" customHeight="1">
      <c r="C73" s="62"/>
      <c r="D73" s="113" t="s">
        <v>282</v>
      </c>
      <c r="E73" s="123" t="s">
        <v>209</v>
      </c>
      <c r="F73" s="114" t="s">
        <v>250</v>
      </c>
      <c r="G73" s="72" t="s">
        <v>283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161</v>
      </c>
    </row>
    <row r="74" spans="3:20" ht="12" customHeight="1">
      <c r="C74" s="62"/>
      <c r="D74" s="113" t="s">
        <v>284</v>
      </c>
      <c r="E74" s="124" t="s">
        <v>212</v>
      </c>
      <c r="F74" s="114" t="s">
        <v>250</v>
      </c>
      <c r="G74" s="72" t="s">
        <v>285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161</v>
      </c>
    </row>
    <row r="75" spans="3:20" ht="12" customHeight="1">
      <c r="C75" s="62"/>
      <c r="D75" s="113" t="s">
        <v>286</v>
      </c>
      <c r="E75" s="125" t="s">
        <v>215</v>
      </c>
      <c r="F75" s="114" t="s">
        <v>250</v>
      </c>
      <c r="G75" s="72" t="s">
        <v>287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161</v>
      </c>
    </row>
    <row r="76" spans="3:20" ht="12" customHeight="1">
      <c r="C76" s="62"/>
      <c r="D76" s="113" t="s">
        <v>288</v>
      </c>
      <c r="E76" s="123" t="s">
        <v>218</v>
      </c>
      <c r="F76" s="114" t="s">
        <v>250</v>
      </c>
      <c r="G76" s="72" t="s">
        <v>289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161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166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167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290</v>
      </c>
    </row>
    <row r="79" spans="3:20" ht="12" customHeight="1">
      <c r="C79" s="62"/>
      <c r="D79" s="113" t="s">
        <v>291</v>
      </c>
      <c r="E79" s="123" t="s">
        <v>222</v>
      </c>
      <c r="F79" s="114" t="s">
        <v>250</v>
      </c>
      <c r="G79" s="72" t="s">
        <v>292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161</v>
      </c>
    </row>
    <row r="80" spans="3:20" ht="12" customHeight="1">
      <c r="C80" s="62"/>
      <c r="D80" s="73" t="s">
        <v>293</v>
      </c>
      <c r="E80" s="121" t="s">
        <v>225</v>
      </c>
      <c r="F80" s="122" t="s">
        <v>250</v>
      </c>
      <c r="G80" s="122" t="s">
        <v>294</v>
      </c>
      <c r="H80" s="61">
        <f t="shared" si="3"/>
        <v>0</v>
      </c>
      <c r="I80" s="71"/>
      <c r="J80" s="71"/>
      <c r="K80" s="71"/>
      <c r="L80" s="71"/>
      <c r="N80" s="128"/>
      <c r="O80" s="128"/>
      <c r="P80" s="128"/>
      <c r="Q80" s="128"/>
      <c r="R80" s="128"/>
      <c r="S80" s="128"/>
      <c r="T80" s="130" t="s">
        <v>161</v>
      </c>
    </row>
    <row r="81" spans="3:20" ht="12" customHeight="1">
      <c r="C81" s="62"/>
      <c r="D81" s="73" t="s">
        <v>295</v>
      </c>
      <c r="E81" s="121" t="s">
        <v>228</v>
      </c>
      <c r="F81" s="122" t="s">
        <v>250</v>
      </c>
      <c r="G81" s="122" t="s">
        <v>296</v>
      </c>
      <c r="H81" s="61">
        <f t="shared" si="3"/>
        <v>0</v>
      </c>
      <c r="I81" s="71"/>
      <c r="J81" s="71"/>
      <c r="K81" s="71"/>
      <c r="L81" s="71">
        <f>L44/24/31</f>
        <v>0</v>
      </c>
      <c r="N81" s="128"/>
      <c r="O81" s="128"/>
      <c r="P81" s="128"/>
      <c r="Q81" s="128"/>
      <c r="R81" s="128"/>
      <c r="S81" s="128"/>
      <c r="T81" s="130" t="s">
        <v>161</v>
      </c>
    </row>
    <row r="82" spans="3:20" ht="12" customHeight="1">
      <c r="C82" s="62"/>
      <c r="D82" s="73" t="s">
        <v>297</v>
      </c>
      <c r="E82" s="121" t="s">
        <v>231</v>
      </c>
      <c r="F82" s="122" t="s">
        <v>250</v>
      </c>
      <c r="G82" s="122" t="s">
        <v>298</v>
      </c>
      <c r="H82" s="61">
        <f t="shared" si="3"/>
        <v>0.14518333333333333</v>
      </c>
      <c r="I82" s="71"/>
      <c r="J82" s="71"/>
      <c r="K82" s="71"/>
      <c r="L82" s="71">
        <f>L45/24/30</f>
        <v>0.14518333333333333</v>
      </c>
      <c r="N82" s="128"/>
      <c r="O82" s="128"/>
      <c r="P82" s="128"/>
      <c r="Q82" s="128"/>
      <c r="R82" s="128"/>
      <c r="S82" s="128"/>
      <c r="T82" s="130" t="s">
        <v>161</v>
      </c>
    </row>
    <row r="83" spans="3:20" ht="12" customHeight="1">
      <c r="C83" s="62"/>
      <c r="D83" s="73" t="s">
        <v>299</v>
      </c>
      <c r="E83" s="121" t="s">
        <v>234</v>
      </c>
      <c r="F83" s="122" t="s">
        <v>250</v>
      </c>
      <c r="G83" s="122" t="s">
        <v>300</v>
      </c>
      <c r="H83" s="61">
        <f t="shared" si="3"/>
        <v>0.80818602150537633</v>
      </c>
      <c r="I83" s="71"/>
      <c r="J83" s="71">
        <f>J54-J70</f>
        <v>0</v>
      </c>
      <c r="K83" s="71">
        <f>L67+0.294</f>
        <v>0.80818467741935485</v>
      </c>
      <c r="L83" s="71">
        <f>L47/24/31</f>
        <v>1.3440860215053763E-6</v>
      </c>
      <c r="N83" s="128"/>
      <c r="O83" s="128"/>
      <c r="P83" s="128"/>
      <c r="Q83" s="128"/>
      <c r="R83" s="128"/>
      <c r="S83" s="128"/>
      <c r="T83" s="130" t="s">
        <v>161</v>
      </c>
    </row>
    <row r="84" spans="3:20" ht="12" customHeight="1">
      <c r="C84" s="62"/>
      <c r="D84" s="113" t="s">
        <v>301</v>
      </c>
      <c r="E84" s="123" t="s">
        <v>302</v>
      </c>
      <c r="F84" s="114" t="s">
        <v>250</v>
      </c>
      <c r="G84" s="72" t="s">
        <v>303</v>
      </c>
      <c r="H84" s="61">
        <f t="shared" si="3"/>
        <v>0</v>
      </c>
      <c r="I84" s="71"/>
      <c r="J84" s="71"/>
      <c r="K84" s="71"/>
      <c r="L84" s="71">
        <v>0</v>
      </c>
      <c r="N84" s="128"/>
      <c r="O84" s="128"/>
      <c r="P84" s="128"/>
      <c r="Q84" s="128"/>
      <c r="R84" s="128"/>
      <c r="S84" s="128"/>
      <c r="T84" s="130" t="s">
        <v>161</v>
      </c>
    </row>
    <row r="85" spans="3:20" ht="12" customHeight="1">
      <c r="C85" s="62"/>
      <c r="D85" s="73" t="s">
        <v>304</v>
      </c>
      <c r="E85" s="121" t="s">
        <v>240</v>
      </c>
      <c r="F85" s="122" t="s">
        <v>250</v>
      </c>
      <c r="G85" s="122" t="s">
        <v>305</v>
      </c>
      <c r="H85" s="61">
        <f t="shared" si="3"/>
        <v>0.80818467741935485</v>
      </c>
      <c r="I85" s="71"/>
      <c r="J85" s="71">
        <v>0</v>
      </c>
      <c r="K85" s="71">
        <f>K83</f>
        <v>0.80818467741935485</v>
      </c>
      <c r="L85" s="71">
        <v>0</v>
      </c>
      <c r="N85" s="128"/>
      <c r="O85" s="128"/>
      <c r="P85" s="128"/>
      <c r="Q85" s="128"/>
      <c r="R85" s="128"/>
      <c r="S85" s="128"/>
      <c r="T85" s="130" t="s">
        <v>161</v>
      </c>
    </row>
    <row r="86" spans="3:20" ht="24" customHeight="1">
      <c r="C86" s="62"/>
      <c r="D86" s="73" t="s">
        <v>306</v>
      </c>
      <c r="E86" s="121" t="s">
        <v>243</v>
      </c>
      <c r="F86" s="122" t="s">
        <v>250</v>
      </c>
      <c r="G86" s="122" t="s">
        <v>307</v>
      </c>
      <c r="H86" s="61">
        <f t="shared" si="3"/>
        <v>1.3440860215053763E-6</v>
      </c>
      <c r="I86" s="61">
        <f>I83-I85</f>
        <v>0</v>
      </c>
      <c r="J86" s="61">
        <f>J83-J85</f>
        <v>0</v>
      </c>
      <c r="K86" s="61">
        <f>K83-K85</f>
        <v>0</v>
      </c>
      <c r="L86" s="61">
        <f>L83-L85</f>
        <v>1.3440860215053763E-6</v>
      </c>
      <c r="N86" s="128"/>
      <c r="O86" s="128"/>
      <c r="P86" s="128"/>
      <c r="Q86" s="128"/>
      <c r="R86" s="128"/>
      <c r="S86" s="128"/>
      <c r="T86" s="130" t="s">
        <v>161</v>
      </c>
    </row>
    <row r="87" spans="3:20" ht="12" customHeight="1">
      <c r="C87" s="62"/>
      <c r="D87" s="73" t="s">
        <v>308</v>
      </c>
      <c r="E87" s="121" t="s">
        <v>246</v>
      </c>
      <c r="F87" s="122" t="s">
        <v>250</v>
      </c>
      <c r="G87" s="122" t="s">
        <v>309</v>
      </c>
      <c r="H87" s="61">
        <f t="shared" si="3"/>
        <v>2.4942793010440667E-4</v>
      </c>
      <c r="I87" s="61">
        <f>SUM(I52,I64,I69)-SUM(I70,I80:I83)</f>
        <v>2.4910000000000001</v>
      </c>
      <c r="J87" s="61">
        <f>SUM(J52,J64,J69)-SUM(J70,J80:J83)</f>
        <v>0</v>
      </c>
      <c r="K87" s="61">
        <f>SUM(K52,K64,K69)-SUM(K70,K80:K83)</f>
        <v>-2.4907505720698957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161</v>
      </c>
    </row>
    <row r="88" spans="3:20" ht="18" customHeight="1">
      <c r="C88" s="62"/>
      <c r="D88" s="201" t="s">
        <v>310</v>
      </c>
      <c r="E88" s="202"/>
      <c r="F88" s="202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311</v>
      </c>
      <c r="E89" s="121" t="s">
        <v>312</v>
      </c>
      <c r="F89" s="122" t="s">
        <v>250</v>
      </c>
      <c r="G89" s="122" t="s">
        <v>313</v>
      </c>
      <c r="H89" s="61">
        <f>SUM(I89:L89)</f>
        <v>15.3254</v>
      </c>
      <c r="I89" s="71"/>
      <c r="J89" s="71">
        <v>2</v>
      </c>
      <c r="K89" s="71">
        <f>15.3254-L89-J89</f>
        <v>9.3254000000000001</v>
      </c>
      <c r="L89" s="71">
        <v>4</v>
      </c>
      <c r="N89" s="128"/>
      <c r="O89" s="128"/>
      <c r="P89" s="128"/>
      <c r="Q89" s="128"/>
      <c r="R89" s="128"/>
      <c r="S89" s="128"/>
      <c r="T89" s="130" t="s">
        <v>161</v>
      </c>
    </row>
    <row r="90" spans="3:20" ht="12" customHeight="1">
      <c r="C90" s="62"/>
      <c r="D90" s="73" t="s">
        <v>314</v>
      </c>
      <c r="E90" s="121" t="s">
        <v>315</v>
      </c>
      <c r="F90" s="122" t="s">
        <v>250</v>
      </c>
      <c r="G90" s="122" t="s">
        <v>316</v>
      </c>
      <c r="H90" s="61">
        <f>SUM(I90:L90)</f>
        <v>48.558</v>
      </c>
      <c r="I90" s="71"/>
      <c r="J90" s="71">
        <v>4</v>
      </c>
      <c r="K90" s="71">
        <v>40.927999999999997</v>
      </c>
      <c r="L90" s="71">
        <v>3.63</v>
      </c>
      <c r="N90" s="128"/>
      <c r="O90" s="128"/>
      <c r="P90" s="128"/>
      <c r="Q90" s="128"/>
      <c r="R90" s="128"/>
      <c r="S90" s="128"/>
      <c r="T90" s="130" t="s">
        <v>161</v>
      </c>
    </row>
    <row r="91" spans="3:20" ht="12" customHeight="1">
      <c r="C91" s="62"/>
      <c r="D91" s="73" t="s">
        <v>317</v>
      </c>
      <c r="E91" s="121" t="s">
        <v>318</v>
      </c>
      <c r="F91" s="122" t="s">
        <v>250</v>
      </c>
      <c r="G91" s="122" t="s">
        <v>319</v>
      </c>
      <c r="H91" s="61">
        <f>SUM(I91:L91)</f>
        <v>30.838999999999995</v>
      </c>
      <c r="I91" s="71"/>
      <c r="J91" s="71">
        <f>J90-J70</f>
        <v>2.5179999999999998</v>
      </c>
      <c r="K91" s="71">
        <f>K90-K70</f>
        <v>25.059999999999995</v>
      </c>
      <c r="L91" s="71">
        <f>L90-L70</f>
        <v>3.2610000000000001</v>
      </c>
      <c r="N91" s="128"/>
      <c r="O91" s="128"/>
      <c r="P91" s="128"/>
      <c r="Q91" s="128"/>
      <c r="R91" s="128"/>
      <c r="S91" s="128"/>
      <c r="T91" s="130" t="s">
        <v>161</v>
      </c>
    </row>
    <row r="92" spans="3:20" ht="18" customHeight="1">
      <c r="C92" s="62"/>
      <c r="D92" s="201" t="s">
        <v>320</v>
      </c>
      <c r="E92" s="202"/>
      <c r="F92" s="202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321</v>
      </c>
      <c r="E93" s="121" t="s">
        <v>322</v>
      </c>
      <c r="F93" s="122" t="s">
        <v>160</v>
      </c>
      <c r="G93" s="122" t="s">
        <v>323</v>
      </c>
      <c r="H93" s="61">
        <f t="shared" ref="H93:H124" si="4">SUM(I93:L93)</f>
        <v>10898.155566853075</v>
      </c>
      <c r="I93" s="61">
        <f>SUM(I94,I95)</f>
        <v>0</v>
      </c>
      <c r="J93" s="61">
        <f>SUM(J94,J95)</f>
        <v>840.03152008134214</v>
      </c>
      <c r="K93" s="61">
        <f>SUM(K94,K95)</f>
        <v>9703.7559735638024</v>
      </c>
      <c r="L93" s="61">
        <f>SUM(L94,L95)</f>
        <v>354.36807320793088</v>
      </c>
      <c r="N93" s="128"/>
      <c r="O93" s="128"/>
      <c r="P93" s="128"/>
      <c r="Q93" s="128"/>
      <c r="R93" s="128"/>
      <c r="S93" s="128"/>
      <c r="T93" s="130" t="s">
        <v>161</v>
      </c>
    </row>
    <row r="94" spans="3:20" ht="12" customHeight="1">
      <c r="C94" s="62"/>
      <c r="D94" s="113" t="s">
        <v>324</v>
      </c>
      <c r="E94" s="123" t="s">
        <v>325</v>
      </c>
      <c r="F94" s="114" t="s">
        <v>160</v>
      </c>
      <c r="G94" s="72" t="s">
        <v>326</v>
      </c>
      <c r="H94" s="61">
        <f t="shared" si="4"/>
        <v>10898.155566853075</v>
      </c>
      <c r="I94" s="71"/>
      <c r="J94" s="71">
        <f>J34/0.9835</f>
        <v>840.03152008134214</v>
      </c>
      <c r="K94" s="71">
        <f>K34/0.9835</f>
        <v>9703.7559735638024</v>
      </c>
      <c r="L94" s="71">
        <f>L34/0.9835</f>
        <v>354.36807320793088</v>
      </c>
      <c r="N94" s="128"/>
      <c r="O94" s="128"/>
      <c r="P94" s="128"/>
      <c r="Q94" s="128"/>
      <c r="R94" s="128"/>
      <c r="S94" s="128"/>
      <c r="T94" s="130" t="s">
        <v>161</v>
      </c>
    </row>
    <row r="95" spans="3:20" ht="12" customHeight="1">
      <c r="C95" s="62"/>
      <c r="D95" s="113" t="s">
        <v>327</v>
      </c>
      <c r="E95" s="123" t="s">
        <v>328</v>
      </c>
      <c r="F95" s="114" t="s">
        <v>160</v>
      </c>
      <c r="G95" s="72" t="s">
        <v>329</v>
      </c>
      <c r="H95" s="61">
        <f t="shared" si="4"/>
        <v>0</v>
      </c>
      <c r="I95" s="61">
        <f>I98</f>
        <v>0</v>
      </c>
      <c r="J95" s="61">
        <f>J98</f>
        <v>0</v>
      </c>
      <c r="K95" s="61">
        <f>K98</f>
        <v>0</v>
      </c>
      <c r="L95" s="61">
        <f>L98</f>
        <v>0</v>
      </c>
      <c r="N95" s="128"/>
      <c r="O95" s="128"/>
      <c r="P95" s="128"/>
      <c r="Q95" s="128"/>
      <c r="R95" s="128"/>
      <c r="S95" s="128"/>
      <c r="T95" s="130" t="s">
        <v>161</v>
      </c>
    </row>
    <row r="96" spans="3:20" ht="12" customHeight="1">
      <c r="C96" s="62"/>
      <c r="D96" s="113" t="s">
        <v>330</v>
      </c>
      <c r="E96" s="124" t="s">
        <v>331</v>
      </c>
      <c r="F96" s="114" t="s">
        <v>250</v>
      </c>
      <c r="G96" s="72" t="s">
        <v>332</v>
      </c>
      <c r="H96" s="61">
        <f t="shared" si="4"/>
        <v>0</v>
      </c>
      <c r="I96" s="71"/>
      <c r="J96" s="71"/>
      <c r="K96" s="71"/>
      <c r="L96" s="71"/>
      <c r="N96" s="128"/>
      <c r="O96" s="128"/>
      <c r="P96" s="128"/>
      <c r="Q96" s="128"/>
      <c r="R96" s="128"/>
      <c r="S96" s="128"/>
      <c r="T96" s="130" t="s">
        <v>161</v>
      </c>
    </row>
    <row r="97" spans="3:20" ht="12" customHeight="1">
      <c r="C97" s="62"/>
      <c r="D97" s="113" t="s">
        <v>333</v>
      </c>
      <c r="E97" s="125" t="s">
        <v>334</v>
      </c>
      <c r="F97" s="114" t="s">
        <v>250</v>
      </c>
      <c r="G97" s="72" t="s">
        <v>335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161</v>
      </c>
    </row>
    <row r="98" spans="3:20" ht="12" customHeight="1">
      <c r="C98" s="62"/>
      <c r="D98" s="113" t="s">
        <v>336</v>
      </c>
      <c r="E98" s="124" t="s">
        <v>337</v>
      </c>
      <c r="F98" s="114" t="s">
        <v>160</v>
      </c>
      <c r="G98" s="72" t="s">
        <v>338</v>
      </c>
      <c r="H98" s="61">
        <f t="shared" si="4"/>
        <v>0</v>
      </c>
      <c r="I98" s="71"/>
      <c r="J98" s="71"/>
      <c r="K98" s="71"/>
      <c r="L98" s="71"/>
      <c r="N98" s="128"/>
      <c r="O98" s="128"/>
      <c r="P98" s="128"/>
      <c r="Q98" s="128"/>
      <c r="R98" s="128"/>
      <c r="S98" s="128"/>
      <c r="T98" s="130" t="s">
        <v>161</v>
      </c>
    </row>
    <row r="99" spans="3:20" ht="12" customHeight="1">
      <c r="C99" s="62"/>
      <c r="D99" s="73" t="s">
        <v>339</v>
      </c>
      <c r="E99" s="121" t="s">
        <v>340</v>
      </c>
      <c r="F99" s="122" t="s">
        <v>160</v>
      </c>
      <c r="G99" s="122" t="s">
        <v>341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161</v>
      </c>
    </row>
    <row r="100" spans="3:20" ht="12" customHeight="1">
      <c r="C100" s="62"/>
      <c r="D100" s="113" t="s">
        <v>342</v>
      </c>
      <c r="E100" s="123" t="s">
        <v>343</v>
      </c>
      <c r="F100" s="114" t="s">
        <v>160</v>
      </c>
      <c r="G100" s="72" t="s">
        <v>344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161</v>
      </c>
    </row>
    <row r="101" spans="3:20" ht="12" customHeight="1">
      <c r="C101" s="62"/>
      <c r="D101" s="113" t="s">
        <v>345</v>
      </c>
      <c r="E101" s="124" t="s">
        <v>346</v>
      </c>
      <c r="F101" s="114" t="s">
        <v>160</v>
      </c>
      <c r="G101" s="72" t="s">
        <v>347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161</v>
      </c>
    </row>
    <row r="102" spans="3:20" ht="12" customHeight="1">
      <c r="C102" s="62"/>
      <c r="D102" s="113" t="s">
        <v>348</v>
      </c>
      <c r="E102" s="124" t="s">
        <v>349</v>
      </c>
      <c r="F102" s="114" t="s">
        <v>160</v>
      </c>
      <c r="G102" s="72" t="s">
        <v>350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161</v>
      </c>
    </row>
    <row r="103" spans="3:20" ht="36" customHeight="1">
      <c r="C103" s="62"/>
      <c r="D103" s="113" t="s">
        <v>351</v>
      </c>
      <c r="E103" s="125" t="s">
        <v>352</v>
      </c>
      <c r="F103" s="114" t="s">
        <v>160</v>
      </c>
      <c r="G103" s="72" t="s">
        <v>353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161</v>
      </c>
    </row>
    <row r="104" spans="3:20" ht="12" customHeight="1">
      <c r="C104" s="62"/>
      <c r="D104" s="113" t="s">
        <v>354</v>
      </c>
      <c r="E104" s="126" t="s">
        <v>355</v>
      </c>
      <c r="F104" s="114" t="s">
        <v>160</v>
      </c>
      <c r="G104" s="72" t="s">
        <v>356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161</v>
      </c>
    </row>
    <row r="105" spans="3:20" ht="12" customHeight="1">
      <c r="C105" s="62"/>
      <c r="D105" s="113" t="s">
        <v>357</v>
      </c>
      <c r="E105" s="126" t="s">
        <v>358</v>
      </c>
      <c r="F105" s="114" t="s">
        <v>160</v>
      </c>
      <c r="G105" s="72" t="s">
        <v>359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161</v>
      </c>
    </row>
    <row r="106" spans="3:20" ht="36" customHeight="1">
      <c r="C106" s="62"/>
      <c r="D106" s="113" t="s">
        <v>360</v>
      </c>
      <c r="E106" s="125" t="s">
        <v>361</v>
      </c>
      <c r="F106" s="114" t="s">
        <v>160</v>
      </c>
      <c r="G106" s="72" t="s">
        <v>362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161</v>
      </c>
    </row>
    <row r="107" spans="3:20" ht="12" customHeight="1">
      <c r="C107" s="62"/>
      <c r="D107" s="113" t="s">
        <v>363</v>
      </c>
      <c r="E107" s="126" t="s">
        <v>355</v>
      </c>
      <c r="F107" s="114" t="s">
        <v>160</v>
      </c>
      <c r="G107" s="72" t="s">
        <v>364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161</v>
      </c>
    </row>
    <row r="108" spans="3:20" ht="12" customHeight="1">
      <c r="C108" s="62"/>
      <c r="D108" s="113" t="s">
        <v>365</v>
      </c>
      <c r="E108" s="126" t="s">
        <v>358</v>
      </c>
      <c r="F108" s="114" t="s">
        <v>160</v>
      </c>
      <c r="G108" s="72" t="s">
        <v>366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161</v>
      </c>
    </row>
    <row r="109" spans="3:20" ht="24" customHeight="1">
      <c r="C109" s="62"/>
      <c r="D109" s="113" t="s">
        <v>367</v>
      </c>
      <c r="E109" s="125" t="s">
        <v>368</v>
      </c>
      <c r="F109" s="114" t="s">
        <v>160</v>
      </c>
      <c r="G109" s="72" t="s">
        <v>369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161</v>
      </c>
    </row>
    <row r="110" spans="3:20" ht="12" customHeight="1">
      <c r="C110" s="62"/>
      <c r="D110" s="113" t="s">
        <v>370</v>
      </c>
      <c r="E110" s="126" t="s">
        <v>355</v>
      </c>
      <c r="F110" s="114" t="s">
        <v>160</v>
      </c>
      <c r="G110" s="72" t="s">
        <v>371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161</v>
      </c>
    </row>
    <row r="111" spans="3:20" ht="12" customHeight="1">
      <c r="C111" s="62"/>
      <c r="D111" s="113" t="s">
        <v>372</v>
      </c>
      <c r="E111" s="126" t="s">
        <v>358</v>
      </c>
      <c r="F111" s="114" t="s">
        <v>160</v>
      </c>
      <c r="G111" s="72" t="s">
        <v>373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161</v>
      </c>
    </row>
    <row r="112" spans="3:20" ht="12" customHeight="1">
      <c r="C112" s="62"/>
      <c r="D112" s="113" t="s">
        <v>374</v>
      </c>
      <c r="E112" s="125" t="s">
        <v>375</v>
      </c>
      <c r="F112" s="114" t="s">
        <v>160</v>
      </c>
      <c r="G112" s="72" t="s">
        <v>376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161</v>
      </c>
    </row>
    <row r="113" spans="3:20" ht="12" customHeight="1">
      <c r="C113" s="62"/>
      <c r="D113" s="113" t="s">
        <v>377</v>
      </c>
      <c r="E113" s="125" t="s">
        <v>378</v>
      </c>
      <c r="F113" s="114" t="s">
        <v>160</v>
      </c>
      <c r="G113" s="72" t="s">
        <v>379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161</v>
      </c>
    </row>
    <row r="114" spans="3:20" ht="36" customHeight="1">
      <c r="C114" s="62"/>
      <c r="D114" s="113" t="s">
        <v>380</v>
      </c>
      <c r="E114" s="125" t="s">
        <v>381</v>
      </c>
      <c r="F114" s="114" t="s">
        <v>160</v>
      </c>
      <c r="G114" s="72" t="s">
        <v>382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161</v>
      </c>
    </row>
    <row r="115" spans="3:20" ht="24" customHeight="1">
      <c r="C115" s="62"/>
      <c r="D115" s="113" t="s">
        <v>383</v>
      </c>
      <c r="E115" s="125" t="s">
        <v>384</v>
      </c>
      <c r="F115" s="114" t="s">
        <v>160</v>
      </c>
      <c r="G115" s="72" t="s">
        <v>385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161</v>
      </c>
    </row>
    <row r="116" spans="3:20" ht="12" customHeight="1">
      <c r="C116" s="62"/>
      <c r="D116" s="113" t="s">
        <v>386</v>
      </c>
      <c r="E116" s="123" t="s">
        <v>387</v>
      </c>
      <c r="F116" s="114" t="s">
        <v>160</v>
      </c>
      <c r="G116" s="72" t="s">
        <v>388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161</v>
      </c>
    </row>
    <row r="117" spans="3:20" ht="12" customHeight="1">
      <c r="C117" s="62"/>
      <c r="D117" s="113" t="s">
        <v>389</v>
      </c>
      <c r="E117" s="124" t="s">
        <v>331</v>
      </c>
      <c r="F117" s="114" t="s">
        <v>250</v>
      </c>
      <c r="G117" s="72" t="s">
        <v>390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161</v>
      </c>
    </row>
    <row r="118" spans="3:20" ht="12" customHeight="1">
      <c r="C118" s="62"/>
      <c r="D118" s="113" t="s">
        <v>391</v>
      </c>
      <c r="E118" s="125" t="s">
        <v>334</v>
      </c>
      <c r="F118" s="114" t="s">
        <v>250</v>
      </c>
      <c r="G118" s="72" t="s">
        <v>392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161</v>
      </c>
    </row>
    <row r="119" spans="3:20" ht="12" customHeight="1">
      <c r="C119" s="62"/>
      <c r="D119" s="113" t="s">
        <v>393</v>
      </c>
      <c r="E119" s="124" t="s">
        <v>337</v>
      </c>
      <c r="F119" s="114" t="s">
        <v>160</v>
      </c>
      <c r="G119" s="72" t="s">
        <v>394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161</v>
      </c>
    </row>
    <row r="120" spans="3:20" ht="12" customHeight="1">
      <c r="C120" s="62"/>
      <c r="D120" s="73" t="s">
        <v>395</v>
      </c>
      <c r="E120" s="121" t="s">
        <v>396</v>
      </c>
      <c r="F120" s="122" t="s">
        <v>160</v>
      </c>
      <c r="G120" s="122" t="s">
        <v>397</v>
      </c>
      <c r="H120" s="61">
        <f t="shared" si="4"/>
        <v>10898.155566853075</v>
      </c>
      <c r="I120" s="61">
        <f>SUM(I121,I122)</f>
        <v>0</v>
      </c>
      <c r="J120" s="61">
        <f>SUM(J121,J122)</f>
        <v>840.03152008134214</v>
      </c>
      <c r="K120" s="61">
        <f>SUM(K121,K122)</f>
        <v>9703.7559735638024</v>
      </c>
      <c r="L120" s="61">
        <f>SUM(L121,L122)</f>
        <v>354.36807320793088</v>
      </c>
      <c r="N120" s="128"/>
      <c r="O120" s="128"/>
      <c r="P120" s="128"/>
      <c r="Q120" s="128"/>
      <c r="R120" s="128"/>
      <c r="S120" s="128"/>
      <c r="T120" s="130" t="s">
        <v>161</v>
      </c>
    </row>
    <row r="121" spans="3:20" ht="12" customHeight="1">
      <c r="C121" s="62"/>
      <c r="D121" s="113" t="s">
        <v>398</v>
      </c>
      <c r="E121" s="123" t="s">
        <v>325</v>
      </c>
      <c r="F121" s="114" t="s">
        <v>160</v>
      </c>
      <c r="G121" s="72" t="s">
        <v>399</v>
      </c>
      <c r="H121" s="61">
        <f t="shared" si="4"/>
        <v>10898.155566853075</v>
      </c>
      <c r="I121" s="71"/>
      <c r="J121" s="71">
        <f>J94</f>
        <v>840.03152008134214</v>
      </c>
      <c r="K121" s="71">
        <f>K94</f>
        <v>9703.7559735638024</v>
      </c>
      <c r="L121" s="71">
        <f>L94</f>
        <v>354.36807320793088</v>
      </c>
      <c r="N121" s="128"/>
      <c r="O121" s="128"/>
      <c r="P121" s="128"/>
      <c r="Q121" s="128"/>
      <c r="R121" s="128"/>
      <c r="S121" s="128"/>
      <c r="T121" s="130" t="s">
        <v>161</v>
      </c>
    </row>
    <row r="122" spans="3:20" ht="12" customHeight="1">
      <c r="C122" s="62"/>
      <c r="D122" s="113" t="s">
        <v>400</v>
      </c>
      <c r="E122" s="123" t="s">
        <v>328</v>
      </c>
      <c r="F122" s="114" t="s">
        <v>160</v>
      </c>
      <c r="G122" s="72" t="s">
        <v>401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161</v>
      </c>
    </row>
    <row r="123" spans="3:20" ht="12" customHeight="1">
      <c r="C123" s="62"/>
      <c r="D123" s="113" t="s">
        <v>402</v>
      </c>
      <c r="E123" s="124" t="s">
        <v>403</v>
      </c>
      <c r="F123" s="114" t="s">
        <v>250</v>
      </c>
      <c r="G123" s="72" t="s">
        <v>404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161</v>
      </c>
    </row>
    <row r="124" spans="3:20" ht="12" customHeight="1">
      <c r="C124" s="62"/>
      <c r="D124" s="113" t="s">
        <v>405</v>
      </c>
      <c r="E124" s="124" t="s">
        <v>337</v>
      </c>
      <c r="F124" s="114" t="s">
        <v>160</v>
      </c>
      <c r="G124" s="72" t="s">
        <v>406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161</v>
      </c>
    </row>
    <row r="125" spans="3:20" ht="18" customHeight="1">
      <c r="C125" s="62"/>
      <c r="D125" s="201" t="s">
        <v>407</v>
      </c>
      <c r="E125" s="202"/>
      <c r="F125" s="202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408</v>
      </c>
      <c r="E126" s="121" t="s">
        <v>409</v>
      </c>
      <c r="F126" s="122" t="s">
        <v>410</v>
      </c>
      <c r="G126" s="122" t="s">
        <v>411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161</v>
      </c>
    </row>
    <row r="127" spans="3:20" ht="12" customHeight="1">
      <c r="C127" s="62"/>
      <c r="D127" s="113" t="s">
        <v>412</v>
      </c>
      <c r="E127" s="123" t="s">
        <v>325</v>
      </c>
      <c r="F127" s="114" t="s">
        <v>410</v>
      </c>
      <c r="G127" s="72" t="s">
        <v>413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161</v>
      </c>
    </row>
    <row r="128" spans="3:20" ht="12" customHeight="1">
      <c r="C128" s="62"/>
      <c r="D128" s="113" t="s">
        <v>414</v>
      </c>
      <c r="E128" s="123" t="s">
        <v>328</v>
      </c>
      <c r="F128" s="114" t="s">
        <v>410</v>
      </c>
      <c r="G128" s="72" t="s">
        <v>415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161</v>
      </c>
    </row>
    <row r="129" spans="3:20" ht="12" customHeight="1">
      <c r="C129" s="62"/>
      <c r="D129" s="113" t="s">
        <v>416</v>
      </c>
      <c r="E129" s="124" t="s">
        <v>331</v>
      </c>
      <c r="F129" s="114" t="s">
        <v>410</v>
      </c>
      <c r="G129" s="72" t="s">
        <v>417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161</v>
      </c>
    </row>
    <row r="130" spans="3:20" ht="12" customHeight="1">
      <c r="C130" s="62"/>
      <c r="D130" s="113" t="s">
        <v>418</v>
      </c>
      <c r="E130" s="125" t="s">
        <v>419</v>
      </c>
      <c r="F130" s="114" t="s">
        <v>410</v>
      </c>
      <c r="G130" s="72" t="s">
        <v>420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161</v>
      </c>
    </row>
    <row r="131" spans="3:20" ht="12" customHeight="1">
      <c r="C131" s="62"/>
      <c r="D131" s="113" t="s">
        <v>421</v>
      </c>
      <c r="E131" s="124" t="s">
        <v>337</v>
      </c>
      <c r="F131" s="114" t="s">
        <v>410</v>
      </c>
      <c r="G131" s="72" t="s">
        <v>422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161</v>
      </c>
    </row>
    <row r="132" spans="3:20" ht="12" customHeight="1">
      <c r="C132" s="62"/>
      <c r="D132" s="73" t="s">
        <v>423</v>
      </c>
      <c r="E132" s="121" t="s">
        <v>424</v>
      </c>
      <c r="F132" s="122" t="s">
        <v>410</v>
      </c>
      <c r="G132" s="122" t="s">
        <v>425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161</v>
      </c>
    </row>
    <row r="133" spans="3:20" ht="12" customHeight="1">
      <c r="C133" s="62"/>
      <c r="D133" s="113" t="s">
        <v>426</v>
      </c>
      <c r="E133" s="123" t="s">
        <v>325</v>
      </c>
      <c r="F133" s="114" t="s">
        <v>410</v>
      </c>
      <c r="G133" s="72" t="s">
        <v>427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161</v>
      </c>
    </row>
    <row r="134" spans="3:20" ht="12" customHeight="1">
      <c r="C134" s="62"/>
      <c r="D134" s="113" t="s">
        <v>428</v>
      </c>
      <c r="E134" s="124" t="s">
        <v>346</v>
      </c>
      <c r="F134" s="114" t="s">
        <v>410</v>
      </c>
      <c r="G134" s="72" t="s">
        <v>429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161</v>
      </c>
    </row>
    <row r="135" spans="3:20" ht="12" customHeight="1">
      <c r="C135" s="62"/>
      <c r="D135" s="113" t="s">
        <v>430</v>
      </c>
      <c r="E135" s="124" t="s">
        <v>349</v>
      </c>
      <c r="F135" s="114" t="s">
        <v>410</v>
      </c>
      <c r="G135" s="72" t="s">
        <v>431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161</v>
      </c>
    </row>
    <row r="136" spans="3:20" ht="12" customHeight="1">
      <c r="C136" s="62"/>
      <c r="D136" s="113" t="s">
        <v>432</v>
      </c>
      <c r="E136" s="125" t="s">
        <v>355</v>
      </c>
      <c r="F136" s="114" t="s">
        <v>410</v>
      </c>
      <c r="G136" s="72" t="s">
        <v>433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161</v>
      </c>
    </row>
    <row r="137" spans="3:20" ht="12" customHeight="1">
      <c r="C137" s="62"/>
      <c r="D137" s="113" t="s">
        <v>434</v>
      </c>
      <c r="E137" s="125" t="s">
        <v>435</v>
      </c>
      <c r="F137" s="114" t="s">
        <v>410</v>
      </c>
      <c r="G137" s="72" t="s">
        <v>436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161</v>
      </c>
    </row>
    <row r="138" spans="3:20" ht="12" customHeight="1">
      <c r="C138" s="62"/>
      <c r="D138" s="113" t="s">
        <v>437</v>
      </c>
      <c r="E138" s="123" t="s">
        <v>387</v>
      </c>
      <c r="F138" s="114" t="s">
        <v>410</v>
      </c>
      <c r="G138" s="72" t="s">
        <v>438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161</v>
      </c>
    </row>
    <row r="139" spans="3:20" ht="12" customHeight="1">
      <c r="C139" s="62"/>
      <c r="D139" s="113" t="s">
        <v>439</v>
      </c>
      <c r="E139" s="124" t="s">
        <v>331</v>
      </c>
      <c r="F139" s="114" t="s">
        <v>410</v>
      </c>
      <c r="G139" s="72" t="s">
        <v>440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161</v>
      </c>
    </row>
    <row r="140" spans="3:20" ht="12" customHeight="1">
      <c r="C140" s="62"/>
      <c r="D140" s="113" t="s">
        <v>441</v>
      </c>
      <c r="E140" s="125" t="s">
        <v>419</v>
      </c>
      <c r="F140" s="114" t="s">
        <v>410</v>
      </c>
      <c r="G140" s="72" t="s">
        <v>442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161</v>
      </c>
    </row>
    <row r="141" spans="3:20" ht="12" customHeight="1">
      <c r="C141" s="62"/>
      <c r="D141" s="113" t="s">
        <v>443</v>
      </c>
      <c r="E141" s="124" t="s">
        <v>337</v>
      </c>
      <c r="F141" s="114" t="s">
        <v>410</v>
      </c>
      <c r="G141" s="72" t="s">
        <v>444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161</v>
      </c>
    </row>
    <row r="142" spans="3:20" ht="12" customHeight="1">
      <c r="C142" s="62"/>
      <c r="D142" s="73" t="s">
        <v>445</v>
      </c>
      <c r="E142" s="121" t="s">
        <v>446</v>
      </c>
      <c r="F142" s="122" t="s">
        <v>410</v>
      </c>
      <c r="G142" s="122" t="s">
        <v>447</v>
      </c>
      <c r="H142" s="61">
        <f t="shared" si="5"/>
        <v>6786.7173977020848</v>
      </c>
      <c r="I142" s="61">
        <f>SUM(I143:I144)</f>
        <v>0</v>
      </c>
      <c r="J142" s="61">
        <f>SUM(J143:J144)</f>
        <v>523.12122881545497</v>
      </c>
      <c r="K142" s="61">
        <f>SUM(K143:K144)</f>
        <v>6042.9169949771231</v>
      </c>
      <c r="L142" s="61">
        <f>SUM(L143:L144)</f>
        <v>220.67917390950686</v>
      </c>
      <c r="N142" s="128"/>
      <c r="O142" s="128"/>
      <c r="P142" s="128"/>
      <c r="Q142" s="128"/>
      <c r="R142" s="128"/>
      <c r="S142" s="128"/>
      <c r="T142" s="130" t="s">
        <v>161</v>
      </c>
    </row>
    <row r="143" spans="3:20" ht="12" customHeight="1">
      <c r="C143" s="62"/>
      <c r="D143" s="113" t="s">
        <v>448</v>
      </c>
      <c r="E143" s="123" t="s">
        <v>325</v>
      </c>
      <c r="F143" s="114" t="s">
        <v>410</v>
      </c>
      <c r="G143" s="72" t="s">
        <v>449</v>
      </c>
      <c r="H143" s="61">
        <f t="shared" si="5"/>
        <v>6786.7173977020848</v>
      </c>
      <c r="I143" s="71"/>
      <c r="J143" s="71">
        <f>J94*0.51895*1.2</f>
        <v>523.12122881545497</v>
      </c>
      <c r="K143" s="71">
        <f>K94*0.51895*1.2</f>
        <v>6042.9169949771231</v>
      </c>
      <c r="L143" s="71">
        <f>L94*0.51895*1.2</f>
        <v>220.67917390950686</v>
      </c>
      <c r="N143" s="128"/>
      <c r="O143" s="128"/>
      <c r="P143" s="128"/>
      <c r="Q143" s="128"/>
      <c r="R143" s="128"/>
      <c r="S143" s="128"/>
      <c r="T143" s="130" t="s">
        <v>161</v>
      </c>
    </row>
    <row r="144" spans="3:20" ht="12" customHeight="1">
      <c r="C144" s="62"/>
      <c r="D144" s="113" t="s">
        <v>450</v>
      </c>
      <c r="E144" s="123" t="s">
        <v>328</v>
      </c>
      <c r="F144" s="114" t="s">
        <v>410</v>
      </c>
      <c r="G144" s="72" t="s">
        <v>451</v>
      </c>
      <c r="H144" s="61">
        <f t="shared" si="5"/>
        <v>0</v>
      </c>
      <c r="I144" s="61">
        <f>SUM(I145:I146)</f>
        <v>0</v>
      </c>
      <c r="J144" s="61">
        <f>SUM(J145:J146)</f>
        <v>0</v>
      </c>
      <c r="K144" s="61">
        <f>SUM(K145:K146)</f>
        <v>0</v>
      </c>
      <c r="L144" s="61">
        <f>SUM(L145:L146)</f>
        <v>0</v>
      </c>
      <c r="N144" s="128"/>
      <c r="O144" s="128"/>
      <c r="P144" s="128"/>
      <c r="Q144" s="128"/>
      <c r="R144" s="128"/>
      <c r="S144" s="128"/>
      <c r="T144" s="130" t="s">
        <v>161</v>
      </c>
    </row>
    <row r="145" spans="3:20" ht="12" customHeight="1">
      <c r="C145" s="62"/>
      <c r="D145" s="113" t="s">
        <v>452</v>
      </c>
      <c r="E145" s="124" t="s">
        <v>403</v>
      </c>
      <c r="F145" s="114" t="s">
        <v>410</v>
      </c>
      <c r="G145" s="72" t="s">
        <v>453</v>
      </c>
      <c r="H145" s="61">
        <f t="shared" si="5"/>
        <v>0</v>
      </c>
      <c r="I145" s="71"/>
      <c r="J145" s="71"/>
      <c r="K145" s="71"/>
      <c r="L145" s="71"/>
      <c r="N145" s="128"/>
      <c r="O145" s="128"/>
      <c r="P145" s="128"/>
      <c r="Q145" s="128"/>
      <c r="R145" s="128"/>
      <c r="S145" s="128"/>
      <c r="T145" s="130" t="s">
        <v>161</v>
      </c>
    </row>
    <row r="146" spans="3:20" ht="12" customHeight="1">
      <c r="C146" s="62"/>
      <c r="D146" s="113" t="s">
        <v>454</v>
      </c>
      <c r="E146" s="124" t="s">
        <v>337</v>
      </c>
      <c r="F146" s="114" t="s">
        <v>410</v>
      </c>
      <c r="G146" s="72" t="s">
        <v>455</v>
      </c>
      <c r="H146" s="61">
        <f t="shared" si="5"/>
        <v>0</v>
      </c>
      <c r="I146" s="71"/>
      <c r="J146" s="71"/>
      <c r="K146" s="71"/>
      <c r="L146" s="71"/>
      <c r="N146" s="128"/>
      <c r="O146" s="128"/>
      <c r="P146" s="128"/>
      <c r="Q146" s="128"/>
      <c r="R146" s="128"/>
      <c r="S146" s="128"/>
      <c r="T146" s="130" t="s">
        <v>161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0C75-D526-18E9-CC7C-7E372F98CD44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9" customWidth="1"/>
    <col min="2" max="2" width="6.7109375" style="169" customWidth="1"/>
    <col min="3" max="3" width="40.7109375" style="169" customWidth="1"/>
    <col min="4" max="4" width="3.7109375" style="169" customWidth="1"/>
    <col min="5" max="5" width="45.7109375" style="169" customWidth="1"/>
    <col min="6" max="6" width="3.7109375" style="169" customWidth="1"/>
    <col min="7" max="7" width="42.7109375" style="169" customWidth="1"/>
    <col min="8" max="8" width="4.7109375" style="169" customWidth="1"/>
    <col min="9" max="9" width="9.7109375" style="169" customWidth="1"/>
    <col min="10" max="10" width="23.85546875" style="169" customWidth="1"/>
    <col min="11" max="11" width="2.7109375" style="169" customWidth="1"/>
    <col min="12" max="12" width="13.7109375" style="169" customWidth="1"/>
    <col min="13" max="13" width="9.140625" style="169"/>
    <col min="14" max="14" width="2.7109375" style="169" customWidth="1"/>
    <col min="15" max="15" width="12.140625" style="169" customWidth="1"/>
  </cols>
  <sheetData>
    <row r="1" spans="1:15" ht="11.25" customHeight="1">
      <c r="A1" s="140" t="s">
        <v>456</v>
      </c>
      <c r="B1" s="141" t="s">
        <v>457</v>
      </c>
      <c r="C1" s="140" t="s">
        <v>456</v>
      </c>
      <c r="D1" s="90"/>
      <c r="E1" s="91" t="s">
        <v>458</v>
      </c>
      <c r="F1" s="90"/>
      <c r="G1" s="91" t="s">
        <v>459</v>
      </c>
      <c r="H1" s="90"/>
      <c r="I1" s="92" t="s">
        <v>460</v>
      </c>
      <c r="J1" s="91" t="s">
        <v>461</v>
      </c>
      <c r="L1" s="91" t="s">
        <v>462</v>
      </c>
      <c r="O1" s="91" t="s">
        <v>463</v>
      </c>
    </row>
    <row r="2" spans="1:15" ht="11.25" customHeight="1">
      <c r="A2" s="140" t="s">
        <v>464</v>
      </c>
      <c r="B2" s="141" t="s">
        <v>465</v>
      </c>
      <c r="C2" s="140" t="s">
        <v>464</v>
      </c>
      <c r="D2" s="90"/>
      <c r="E2" s="93" t="s">
        <v>466</v>
      </c>
      <c r="F2" s="90"/>
      <c r="G2" s="94" t="str">
        <f>YEAR</f>
        <v>2024</v>
      </c>
      <c r="H2" s="90"/>
      <c r="I2" s="92" t="s">
        <v>467</v>
      </c>
      <c r="J2" s="91" t="s">
        <v>468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469</v>
      </c>
      <c r="B3" s="141" t="s">
        <v>470</v>
      </c>
      <c r="C3" s="140" t="s">
        <v>469</v>
      </c>
      <c r="D3" s="90"/>
      <c r="E3" s="93" t="s">
        <v>75</v>
      </c>
      <c r="F3" s="90"/>
      <c r="H3" s="90"/>
      <c r="I3" s="92" t="s">
        <v>471</v>
      </c>
      <c r="J3" s="91" t="s">
        <v>472</v>
      </c>
      <c r="L3" s="93" t="s">
        <v>120</v>
      </c>
      <c r="M3" s="98">
        <v>2</v>
      </c>
      <c r="O3" s="93">
        <v>2023</v>
      </c>
    </row>
    <row r="4" spans="1:15" ht="11.25" customHeight="1">
      <c r="A4" s="140" t="s">
        <v>473</v>
      </c>
      <c r="B4" s="141" t="s">
        <v>474</v>
      </c>
      <c r="C4" s="140" t="s">
        <v>473</v>
      </c>
      <c r="D4" s="90"/>
      <c r="F4" s="90"/>
      <c r="G4" s="91" t="s">
        <v>475</v>
      </c>
      <c r="H4" s="90"/>
      <c r="I4" s="92" t="s">
        <v>476</v>
      </c>
      <c r="J4" s="91" t="s">
        <v>477</v>
      </c>
      <c r="L4" s="93" t="s">
        <v>122</v>
      </c>
      <c r="M4" s="98">
        <v>3</v>
      </c>
      <c r="O4" s="93">
        <v>2024</v>
      </c>
    </row>
    <row r="5" spans="1:15" ht="11.25" customHeight="1">
      <c r="A5" s="140" t="s">
        <v>478</v>
      </c>
      <c r="B5" s="141" t="s">
        <v>479</v>
      </c>
      <c r="C5" s="140" t="s">
        <v>478</v>
      </c>
      <c r="D5" s="90"/>
      <c r="F5" s="90"/>
      <c r="G5" s="94" t="str">
        <f>"01.01."&amp;PERIOD</f>
        <v>01.01.2024</v>
      </c>
      <c r="H5" s="90"/>
      <c r="I5" s="92" t="s">
        <v>480</v>
      </c>
      <c r="J5" s="91" t="s">
        <v>481</v>
      </c>
      <c r="L5" s="93" t="s">
        <v>29</v>
      </c>
      <c r="M5" s="98">
        <v>4</v>
      </c>
      <c r="O5" s="93">
        <v>2025</v>
      </c>
    </row>
    <row r="6" spans="1:15" ht="11.25" customHeight="1">
      <c r="A6" s="140" t="s">
        <v>482</v>
      </c>
      <c r="B6" s="141" t="s">
        <v>483</v>
      </c>
      <c r="C6" s="140" t="s">
        <v>482</v>
      </c>
      <c r="D6" s="90"/>
      <c r="E6" s="91" t="s">
        <v>484</v>
      </c>
      <c r="F6" s="90"/>
      <c r="G6" s="94" t="str">
        <f>"31.12."&amp;PERIOD</f>
        <v>31.12.2024</v>
      </c>
      <c r="H6" s="90"/>
      <c r="I6" s="95"/>
      <c r="J6" s="91" t="s">
        <v>485</v>
      </c>
      <c r="L6" s="93" t="s">
        <v>124</v>
      </c>
      <c r="M6" s="98">
        <v>5</v>
      </c>
    </row>
    <row r="7" spans="1:15" ht="11.25" customHeight="1">
      <c r="A7" s="140" t="s">
        <v>486</v>
      </c>
      <c r="B7" s="141" t="s">
        <v>487</v>
      </c>
      <c r="C7" s="140" t="s">
        <v>486</v>
      </c>
      <c r="D7" s="90"/>
      <c r="E7" s="96" t="s">
        <v>52</v>
      </c>
      <c r="F7" s="90"/>
      <c r="G7" s="90"/>
      <c r="H7" s="90"/>
      <c r="I7" s="90"/>
      <c r="J7" s="90"/>
      <c r="L7" s="93" t="s">
        <v>125</v>
      </c>
      <c r="M7" s="98">
        <v>6</v>
      </c>
    </row>
    <row r="8" spans="1:15" ht="11.25" customHeight="1">
      <c r="A8" s="140" t="s">
        <v>488</v>
      </c>
      <c r="B8" s="141" t="s">
        <v>489</v>
      </c>
      <c r="C8" s="140" t="s">
        <v>488</v>
      </c>
      <c r="D8" s="90"/>
      <c r="E8" s="96" t="s">
        <v>490</v>
      </c>
      <c r="F8" s="90"/>
      <c r="G8" s="91" t="s">
        <v>491</v>
      </c>
      <c r="H8" s="90"/>
      <c r="I8" s="90"/>
      <c r="J8" s="90"/>
      <c r="L8" s="93" t="s">
        <v>126</v>
      </c>
      <c r="M8" s="98">
        <v>7</v>
      </c>
    </row>
    <row r="9" spans="1:15" ht="11.25" customHeight="1">
      <c r="A9" s="140" t="s">
        <v>492</v>
      </c>
      <c r="B9" s="141" t="s">
        <v>493</v>
      </c>
      <c r="C9" s="140" t="s">
        <v>492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127</v>
      </c>
      <c r="M9" s="98">
        <v>8</v>
      </c>
    </row>
    <row r="10" spans="1:15" ht="11.25" customHeight="1">
      <c r="A10" s="140" t="s">
        <v>494</v>
      </c>
      <c r="B10" s="141" t="s">
        <v>495</v>
      </c>
      <c r="C10" s="140" t="s">
        <v>494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128</v>
      </c>
      <c r="M10" s="98">
        <v>9</v>
      </c>
    </row>
    <row r="11" spans="1:15" ht="11.25" customHeight="1">
      <c r="A11" s="142" t="s">
        <v>496</v>
      </c>
      <c r="B11" s="141" t="s">
        <v>497</v>
      </c>
      <c r="C11" s="140" t="s">
        <v>498</v>
      </c>
      <c r="D11" s="90"/>
      <c r="E11" s="91" t="s">
        <v>499</v>
      </c>
      <c r="F11" s="90"/>
      <c r="H11" s="90"/>
      <c r="I11" s="90"/>
      <c r="J11" s="90"/>
      <c r="L11" s="93" t="s">
        <v>129</v>
      </c>
      <c r="M11" s="98">
        <v>10</v>
      </c>
    </row>
    <row r="12" spans="1:15" ht="11.25" customHeight="1">
      <c r="A12" s="142" t="s">
        <v>500</v>
      </c>
      <c r="B12" s="141" t="s">
        <v>501</v>
      </c>
      <c r="C12" s="140"/>
      <c r="D12" s="90"/>
      <c r="E12" s="96" t="s">
        <v>78</v>
      </c>
      <c r="F12" s="90"/>
      <c r="G12" s="91" t="s">
        <v>502</v>
      </c>
      <c r="H12" s="90"/>
      <c r="I12" s="90"/>
      <c r="J12" s="90"/>
      <c r="L12" s="100" t="s">
        <v>130</v>
      </c>
      <c r="M12" s="98">
        <v>11</v>
      </c>
    </row>
    <row r="13" spans="1:15" ht="11.25" customHeight="1">
      <c r="A13" s="142" t="s">
        <v>503</v>
      </c>
      <c r="B13" s="141" t="s">
        <v>504</v>
      </c>
      <c r="C13" s="140" t="s">
        <v>505</v>
      </c>
      <c r="D13" s="90"/>
      <c r="E13" s="96" t="s">
        <v>506</v>
      </c>
      <c r="F13" s="90"/>
      <c r="G13" s="94" t="str">
        <f>"01.01."&amp;PERIOD</f>
        <v>01.01.2024</v>
      </c>
      <c r="H13" s="90"/>
      <c r="I13" s="90"/>
      <c r="J13" s="90"/>
      <c r="L13" s="100" t="s">
        <v>131</v>
      </c>
      <c r="M13" s="98">
        <v>12</v>
      </c>
    </row>
    <row r="14" spans="1:15" ht="11.25" customHeight="1">
      <c r="A14" s="142" t="s">
        <v>507</v>
      </c>
      <c r="B14" s="141" t="s">
        <v>508</v>
      </c>
      <c r="C14" s="140" t="s">
        <v>509</v>
      </c>
      <c r="D14" s="90"/>
      <c r="E14" s="96" t="s">
        <v>510</v>
      </c>
      <c r="F14" s="90"/>
      <c r="G14" s="94" t="str">
        <f>"31.12."&amp;PERIOD</f>
        <v>31.12.2024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511</v>
      </c>
      <c r="B15" s="144"/>
      <c r="C15" s="143"/>
      <c r="D15" s="90"/>
      <c r="E15" s="96" t="s">
        <v>512</v>
      </c>
      <c r="F15" s="90"/>
      <c r="H15" s="90"/>
      <c r="I15" s="90"/>
      <c r="J15" s="90"/>
    </row>
    <row r="16" spans="1:15" ht="11.25" customHeight="1">
      <c r="A16" s="140" t="s">
        <v>513</v>
      </c>
      <c r="B16" s="141" t="s">
        <v>514</v>
      </c>
      <c r="C16" s="140" t="s">
        <v>513</v>
      </c>
      <c r="D16" s="90"/>
      <c r="E16" s="96" t="s">
        <v>515</v>
      </c>
      <c r="F16" s="90"/>
      <c r="G16" s="91" t="s">
        <v>516</v>
      </c>
      <c r="H16" s="90"/>
      <c r="I16" s="90"/>
      <c r="J16" s="90"/>
    </row>
    <row r="17" spans="1:10" ht="11.25" customHeight="1">
      <c r="A17" s="140" t="s">
        <v>517</v>
      </c>
      <c r="B17" s="141" t="s">
        <v>518</v>
      </c>
      <c r="C17" s="140" t="s">
        <v>517</v>
      </c>
      <c r="D17" s="90"/>
      <c r="E17" s="96" t="s">
        <v>519</v>
      </c>
      <c r="F17" s="90"/>
      <c r="G17" s="96" t="s">
        <v>520</v>
      </c>
      <c r="H17" s="90"/>
      <c r="I17" s="90"/>
      <c r="J17" s="90"/>
    </row>
    <row r="18" spans="1:10" ht="11.25" customHeight="1">
      <c r="A18" s="143" t="s">
        <v>521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522</v>
      </c>
      <c r="B19" s="141" t="s">
        <v>523</v>
      </c>
      <c r="C19" s="140" t="s">
        <v>522</v>
      </c>
      <c r="D19" s="90"/>
      <c r="F19" s="90"/>
      <c r="G19" s="91" t="s">
        <v>524</v>
      </c>
      <c r="H19" s="90"/>
      <c r="I19" s="90"/>
      <c r="J19" s="90"/>
    </row>
    <row r="20" spans="1:10" ht="11.25" customHeight="1">
      <c r="A20" s="140" t="s">
        <v>525</v>
      </c>
      <c r="B20" s="141" t="s">
        <v>526</v>
      </c>
      <c r="C20" s="140" t="s">
        <v>525</v>
      </c>
      <c r="D20" s="90"/>
      <c r="F20" s="90"/>
      <c r="G20" s="96" t="s">
        <v>527</v>
      </c>
      <c r="H20" s="90"/>
      <c r="I20" s="90"/>
      <c r="J20" s="90"/>
    </row>
    <row r="21" spans="1:10" ht="11.25" customHeight="1">
      <c r="A21" s="140" t="s">
        <v>528</v>
      </c>
      <c r="B21" s="141" t="s">
        <v>529</v>
      </c>
      <c r="C21" s="140" t="s">
        <v>530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531</v>
      </c>
      <c r="B22" s="141" t="s">
        <v>532</v>
      </c>
      <c r="C22" s="140" t="s">
        <v>531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533</v>
      </c>
      <c r="B23" s="141" t="s">
        <v>534</v>
      </c>
      <c r="C23" s="140" t="s">
        <v>533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535</v>
      </c>
      <c r="B24" s="141" t="s">
        <v>536</v>
      </c>
      <c r="C24" s="140" t="s">
        <v>535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537</v>
      </c>
      <c r="B25" s="141" t="s">
        <v>538</v>
      </c>
      <c r="C25" s="140" t="s">
        <v>539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540</v>
      </c>
      <c r="B26" s="141" t="s">
        <v>541</v>
      </c>
      <c r="C26" s="140" t="s">
        <v>540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542</v>
      </c>
      <c r="B27" s="141" t="s">
        <v>543</v>
      </c>
      <c r="C27" s="140" t="s">
        <v>542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544</v>
      </c>
      <c r="B28" s="141" t="s">
        <v>545</v>
      </c>
      <c r="C28" s="140" t="s">
        <v>544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546</v>
      </c>
      <c r="B29" s="141" t="s">
        <v>547</v>
      </c>
      <c r="C29" s="140" t="s">
        <v>546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548</v>
      </c>
      <c r="B30" s="141" t="s">
        <v>549</v>
      </c>
      <c r="C30" s="140" t="s">
        <v>548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550</v>
      </c>
      <c r="B31" s="141" t="s">
        <v>551</v>
      </c>
      <c r="C31" s="140" t="s">
        <v>550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552</v>
      </c>
      <c r="B32" s="141" t="s">
        <v>553</v>
      </c>
      <c r="C32" s="140" t="s">
        <v>552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554</v>
      </c>
      <c r="B33" s="141" t="s">
        <v>555</v>
      </c>
      <c r="C33" s="140" t="s">
        <v>554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556</v>
      </c>
      <c r="B34" s="141" t="s">
        <v>557</v>
      </c>
      <c r="C34" s="140" t="s">
        <v>556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558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559</v>
      </c>
      <c r="B36" s="141" t="s">
        <v>560</v>
      </c>
      <c r="C36" s="140" t="s">
        <v>559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561</v>
      </c>
      <c r="B37" s="141" t="s">
        <v>562</v>
      </c>
      <c r="C37" s="140" t="s">
        <v>561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563</v>
      </c>
      <c r="B38" s="141" t="s">
        <v>564</v>
      </c>
      <c r="C38" s="140" t="s">
        <v>563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565</v>
      </c>
      <c r="B39" s="141" t="s">
        <v>566</v>
      </c>
      <c r="C39" s="140" t="s">
        <v>565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567</v>
      </c>
      <c r="B40" s="141" t="s">
        <v>568</v>
      </c>
      <c r="C40" s="140" t="s">
        <v>567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569</v>
      </c>
      <c r="B41" s="141" t="s">
        <v>570</v>
      </c>
      <c r="C41" s="140" t="s">
        <v>569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571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572</v>
      </c>
      <c r="B43" s="141" t="s">
        <v>573</v>
      </c>
      <c r="C43" s="140" t="s">
        <v>572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574</v>
      </c>
      <c r="B44" s="141" t="s">
        <v>575</v>
      </c>
      <c r="C44" s="140" t="s">
        <v>574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576</v>
      </c>
      <c r="B45" s="141" t="s">
        <v>577</v>
      </c>
      <c r="C45" s="140" t="s">
        <v>576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578</v>
      </c>
      <c r="B46" s="141" t="s">
        <v>579</v>
      </c>
      <c r="C46" s="140" t="s">
        <v>578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580</v>
      </c>
      <c r="B47" s="141" t="s">
        <v>581</v>
      </c>
      <c r="C47" s="140" t="s">
        <v>580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582</v>
      </c>
      <c r="B48" s="141" t="s">
        <v>583</v>
      </c>
      <c r="C48" s="140" t="s">
        <v>582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584</v>
      </c>
      <c r="B49" s="141" t="s">
        <v>585</v>
      </c>
      <c r="C49" s="140" t="s">
        <v>584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586</v>
      </c>
      <c r="B50" s="141" t="s">
        <v>587</v>
      </c>
      <c r="C50" s="140" t="s">
        <v>586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588</v>
      </c>
      <c r="B51" s="141" t="s">
        <v>589</v>
      </c>
      <c r="C51" s="140" t="s">
        <v>588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590</v>
      </c>
      <c r="B52" s="141" t="s">
        <v>591</v>
      </c>
      <c r="C52" s="140" t="s">
        <v>590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592</v>
      </c>
      <c r="B53" s="141" t="s">
        <v>593</v>
      </c>
      <c r="C53" s="140" t="s">
        <v>592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594</v>
      </c>
      <c r="B54" s="141" t="s">
        <v>595</v>
      </c>
      <c r="C54" s="140" t="s">
        <v>594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596</v>
      </c>
      <c r="B55" s="141" t="s">
        <v>597</v>
      </c>
      <c r="C55" s="140" t="s">
        <v>596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598</v>
      </c>
      <c r="B56" s="141" t="s">
        <v>599</v>
      </c>
      <c r="C56" s="140" t="s">
        <v>598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600</v>
      </c>
      <c r="B57" s="141" t="s">
        <v>601</v>
      </c>
      <c r="C57" s="140" t="s">
        <v>600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602</v>
      </c>
      <c r="B58" s="141" t="s">
        <v>603</v>
      </c>
      <c r="C58" s="140" t="s">
        <v>602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604</v>
      </c>
      <c r="B59" s="141" t="s">
        <v>605</v>
      </c>
      <c r="C59" s="140" t="s">
        <v>606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607</v>
      </c>
      <c r="B60" s="141" t="s">
        <v>608</v>
      </c>
      <c r="C60" s="140" t="s">
        <v>607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609</v>
      </c>
      <c r="B61" s="141" t="s">
        <v>610</v>
      </c>
      <c r="C61" s="140" t="s">
        <v>609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611</v>
      </c>
      <c r="B62" s="141" t="s">
        <v>612</v>
      </c>
      <c r="C62" s="140" t="s">
        <v>611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613</v>
      </c>
      <c r="B63" s="141" t="s">
        <v>614</v>
      </c>
      <c r="C63" s="140" t="s">
        <v>615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616</v>
      </c>
      <c r="B64" s="141" t="s">
        <v>617</v>
      </c>
      <c r="C64" s="140" t="s">
        <v>616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618</v>
      </c>
      <c r="B65" s="141" t="s">
        <v>619</v>
      </c>
      <c r="C65" s="140" t="s">
        <v>620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621</v>
      </c>
      <c r="B66" s="141" t="s">
        <v>622</v>
      </c>
      <c r="C66" s="140" t="s">
        <v>621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623</v>
      </c>
      <c r="B67" s="141" t="s">
        <v>624</v>
      </c>
      <c r="C67" s="140" t="s">
        <v>623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625</v>
      </c>
      <c r="B68" s="141" t="s">
        <v>626</v>
      </c>
      <c r="C68" s="140" t="s">
        <v>625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627</v>
      </c>
      <c r="B69" s="141" t="s">
        <v>628</v>
      </c>
      <c r="C69" s="140" t="s">
        <v>627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629</v>
      </c>
      <c r="B70" s="141" t="s">
        <v>630</v>
      </c>
      <c r="C70" s="140" t="s">
        <v>629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631</v>
      </c>
      <c r="B71" s="141" t="s">
        <v>632</v>
      </c>
      <c r="C71" s="140" t="s">
        <v>631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633</v>
      </c>
      <c r="B72" s="141" t="s">
        <v>634</v>
      </c>
      <c r="C72" s="140" t="s">
        <v>633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635</v>
      </c>
      <c r="B73" s="141" t="s">
        <v>636</v>
      </c>
      <c r="C73" s="140" t="s">
        <v>635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637</v>
      </c>
      <c r="B74" s="141" t="s">
        <v>638</v>
      </c>
      <c r="C74" s="140" t="s">
        <v>637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639</v>
      </c>
      <c r="B75" s="141" t="s">
        <v>640</v>
      </c>
      <c r="C75" s="140" t="s">
        <v>639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641</v>
      </c>
      <c r="B76" s="141" t="s">
        <v>642</v>
      </c>
      <c r="C76" s="140" t="s">
        <v>641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643</v>
      </c>
      <c r="B77" s="141" t="s">
        <v>644</v>
      </c>
      <c r="C77" s="140" t="s">
        <v>643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645</v>
      </c>
      <c r="B78" s="141" t="s">
        <v>646</v>
      </c>
      <c r="C78" s="140" t="s">
        <v>645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647</v>
      </c>
      <c r="B79" s="141" t="s">
        <v>648</v>
      </c>
      <c r="C79" s="140" t="s">
        <v>647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649</v>
      </c>
      <c r="B80" s="141" t="s">
        <v>650</v>
      </c>
      <c r="C80" s="140" t="s">
        <v>651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652</v>
      </c>
      <c r="B81" s="141" t="s">
        <v>653</v>
      </c>
      <c r="C81" s="140" t="s">
        <v>652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654</v>
      </c>
      <c r="B82" s="141" t="s">
        <v>655</v>
      </c>
      <c r="C82" s="140" t="s">
        <v>654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656</v>
      </c>
      <c r="B83" s="141" t="s">
        <v>657</v>
      </c>
      <c r="C83" s="140" t="s">
        <v>656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658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659</v>
      </c>
      <c r="B85" s="141" t="s">
        <v>660</v>
      </c>
      <c r="C85" s="140" t="s">
        <v>659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661</v>
      </c>
      <c r="B86" s="141" t="s">
        <v>662</v>
      </c>
      <c r="C86" s="140" t="s">
        <v>663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664</v>
      </c>
      <c r="B87" s="141" t="s">
        <v>665</v>
      </c>
      <c r="C87" s="140" t="s">
        <v>666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667</v>
      </c>
      <c r="B88" s="141" t="s">
        <v>668</v>
      </c>
      <c r="C88" s="140" t="s">
        <v>667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669</v>
      </c>
      <c r="B89" s="141" t="s">
        <v>670</v>
      </c>
      <c r="C89" s="140" t="s">
        <v>669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671</v>
      </c>
      <c r="B90" s="141" t="s">
        <v>672</v>
      </c>
      <c r="C90" s="140" t="s">
        <v>671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06D7-BF32-82E9-55B4-9F5A3A64EB45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9" customWidth="1"/>
    <col min="3" max="3" width="3.7109375" style="169" customWidth="1"/>
    <col min="4" max="4" width="10.7109375" style="169" customWidth="1"/>
    <col min="5" max="5" width="12.7109375" style="169" customWidth="1"/>
    <col min="6" max="6" width="10.7109375" style="169" customWidth="1"/>
    <col min="7" max="7" width="6.7109375" style="169" customWidth="1"/>
    <col min="8" max="12" width="5.7109375" style="169" customWidth="1"/>
    <col min="13" max="13" width="2.7109375" style="169" customWidth="1"/>
    <col min="14" max="19" width="5.7109375" style="169" customWidth="1"/>
    <col min="20" max="20" width="38.7109375" style="169" customWidth="1"/>
  </cols>
  <sheetData>
    <row r="2" spans="1:20" ht="10.5" customHeight="1">
      <c r="A2" s="203" t="s">
        <v>673</v>
      </c>
      <c r="B2" s="203"/>
    </row>
    <row r="3" spans="1:20" s="172" customFormat="1" ht="12" customHeight="1">
      <c r="C3" s="131" t="s">
        <v>176</v>
      </c>
      <c r="D3" s="113" t="str">
        <f>"1.2."&amp;N3</f>
        <v>1.2.TBD</v>
      </c>
      <c r="E3" s="135"/>
      <c r="F3" s="132" t="s">
        <v>160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674</v>
      </c>
      <c r="O3" s="129"/>
      <c r="P3" s="129"/>
      <c r="Q3" s="129"/>
      <c r="R3" s="129"/>
      <c r="S3" s="130"/>
      <c r="T3" s="130" t="s">
        <v>675</v>
      </c>
    </row>
    <row r="5" spans="1:20" ht="10.5" customHeight="1">
      <c r="A5" s="203" t="s">
        <v>676</v>
      </c>
      <c r="B5" s="203"/>
    </row>
    <row r="6" spans="1:20" s="172" customFormat="1" ht="12" customHeight="1">
      <c r="C6" s="131" t="s">
        <v>176</v>
      </c>
      <c r="D6" s="113" t="str">
        <f>"1.3."&amp;N6</f>
        <v>1.3.TBD</v>
      </c>
      <c r="E6" s="135"/>
      <c r="F6" s="132" t="s">
        <v>160</v>
      </c>
      <c r="G6" s="132" t="s">
        <v>171</v>
      </c>
      <c r="H6" s="61">
        <f>SUM(I6:L6)</f>
        <v>0</v>
      </c>
      <c r="I6" s="71"/>
      <c r="J6" s="71"/>
      <c r="K6" s="71"/>
      <c r="L6" s="71"/>
      <c r="N6" s="130" t="s">
        <v>674</v>
      </c>
      <c r="O6" s="129"/>
      <c r="P6" s="129"/>
      <c r="Q6" s="129"/>
      <c r="R6" s="129"/>
      <c r="S6" s="130"/>
      <c r="T6" s="130" t="s">
        <v>677</v>
      </c>
    </row>
    <row r="8" spans="1:20" ht="10.5" customHeight="1">
      <c r="A8" s="203" t="s">
        <v>678</v>
      </c>
      <c r="B8" s="203"/>
    </row>
    <row r="9" spans="1:20" s="172" customFormat="1" ht="12" customHeight="1">
      <c r="C9" s="131" t="s">
        <v>176</v>
      </c>
      <c r="D9" s="113" t="str">
        <f>"1.4."&amp;N9</f>
        <v>1.4.TBD</v>
      </c>
      <c r="E9" s="135"/>
      <c r="F9" s="132" t="s">
        <v>160</v>
      </c>
      <c r="G9" s="132" t="s">
        <v>175</v>
      </c>
      <c r="H9" s="61">
        <f>SUM(I9:L9)</f>
        <v>0</v>
      </c>
      <c r="I9" s="71"/>
      <c r="J9" s="71"/>
      <c r="K9" s="71"/>
      <c r="L9" s="71"/>
      <c r="N9" s="130" t="s">
        <v>674</v>
      </c>
      <c r="O9" s="129"/>
      <c r="P9" s="129"/>
      <c r="Q9" s="129"/>
      <c r="R9" s="129"/>
      <c r="S9" s="130"/>
      <c r="T9" s="130" t="s">
        <v>182</v>
      </c>
    </row>
    <row r="11" spans="1:20" ht="10.5" customHeight="1">
      <c r="A11" s="203" t="s">
        <v>679</v>
      </c>
      <c r="B11" s="203"/>
    </row>
    <row r="12" spans="1:20" s="172" customFormat="1" ht="12" customHeight="1">
      <c r="C12" s="131" t="s">
        <v>176</v>
      </c>
      <c r="D12" s="113" t="str">
        <f>"4.3."&amp;N12</f>
        <v>4.3.TBD</v>
      </c>
      <c r="E12" s="135"/>
      <c r="F12" s="132" t="s">
        <v>160</v>
      </c>
      <c r="G12" s="132" t="s">
        <v>219</v>
      </c>
      <c r="H12" s="61">
        <f>SUM(I12:L12)</f>
        <v>0</v>
      </c>
      <c r="I12" s="71"/>
      <c r="J12" s="71"/>
      <c r="K12" s="71"/>
      <c r="L12" s="71"/>
      <c r="N12" s="130" t="s">
        <v>674</v>
      </c>
      <c r="O12" s="129"/>
      <c r="P12" s="129"/>
      <c r="Q12" s="129"/>
      <c r="R12" s="129"/>
      <c r="S12" s="130"/>
      <c r="T12" s="130" t="s">
        <v>680</v>
      </c>
    </row>
    <row r="14" spans="1:20" ht="10.5" customHeight="1">
      <c r="A14" s="203" t="s">
        <v>681</v>
      </c>
      <c r="B14" s="203"/>
    </row>
    <row r="15" spans="1:20" s="172" customFormat="1" ht="12" customHeight="1">
      <c r="C15" s="131" t="s">
        <v>176</v>
      </c>
      <c r="D15" s="113" t="str">
        <f>"12.2."&amp;N15</f>
        <v>12.2.TBD</v>
      </c>
      <c r="E15" s="135"/>
      <c r="F15" s="134" t="s">
        <v>250</v>
      </c>
      <c r="G15" s="134" t="s">
        <v>255</v>
      </c>
      <c r="H15" s="61">
        <f>SUM(I15:L15)</f>
        <v>0</v>
      </c>
      <c r="I15" s="71"/>
      <c r="J15" s="71"/>
      <c r="K15" s="71"/>
      <c r="L15" s="71"/>
      <c r="N15" s="130" t="s">
        <v>674</v>
      </c>
      <c r="O15" s="129"/>
      <c r="P15" s="129"/>
      <c r="Q15" s="129"/>
      <c r="R15" s="129"/>
      <c r="S15" s="130"/>
      <c r="T15" s="130" t="s">
        <v>256</v>
      </c>
    </row>
    <row r="17" spans="1:20" ht="10.5" customHeight="1">
      <c r="A17" s="203" t="s">
        <v>682</v>
      </c>
      <c r="B17" s="203"/>
    </row>
    <row r="18" spans="1:20" s="172" customFormat="1" ht="12" customHeight="1">
      <c r="C18" s="131" t="s">
        <v>176</v>
      </c>
      <c r="D18" s="113" t="str">
        <f>"12.3."&amp;N18</f>
        <v>12.3.TBD</v>
      </c>
      <c r="E18" s="135"/>
      <c r="F18" s="134" t="s">
        <v>250</v>
      </c>
      <c r="G18" s="134" t="s">
        <v>259</v>
      </c>
      <c r="H18" s="61">
        <f>SUM(I18:L18)</f>
        <v>0</v>
      </c>
      <c r="I18" s="71"/>
      <c r="J18" s="71"/>
      <c r="K18" s="71"/>
      <c r="L18" s="71"/>
      <c r="N18" s="130" t="s">
        <v>674</v>
      </c>
      <c r="O18" s="129"/>
      <c r="P18" s="129"/>
      <c r="Q18" s="129"/>
      <c r="R18" s="129"/>
      <c r="S18" s="130"/>
      <c r="T18" s="130" t="s">
        <v>683</v>
      </c>
    </row>
    <row r="20" spans="1:20" ht="10.5" customHeight="1">
      <c r="A20" s="203" t="s">
        <v>684</v>
      </c>
      <c r="B20" s="203"/>
    </row>
    <row r="21" spans="1:20" s="172" customFormat="1" ht="12" customHeight="1">
      <c r="C21" s="131" t="s">
        <v>176</v>
      </c>
      <c r="D21" s="113" t="str">
        <f>"12.4."&amp;N21</f>
        <v>12.4.TBD</v>
      </c>
      <c r="E21" s="135"/>
      <c r="F21" s="134" t="s">
        <v>250</v>
      </c>
      <c r="G21" s="134" t="s">
        <v>262</v>
      </c>
      <c r="H21" s="61">
        <f>SUM(I21:L21)</f>
        <v>0</v>
      </c>
      <c r="I21" s="71"/>
      <c r="J21" s="71"/>
      <c r="K21" s="71"/>
      <c r="L21" s="71"/>
      <c r="N21" s="130" t="s">
        <v>674</v>
      </c>
      <c r="O21" s="129"/>
      <c r="P21" s="129"/>
      <c r="Q21" s="129"/>
      <c r="R21" s="129"/>
      <c r="S21" s="130"/>
      <c r="T21" s="130" t="s">
        <v>685</v>
      </c>
    </row>
    <row r="23" spans="1:20" ht="10.5" customHeight="1">
      <c r="A23" s="203" t="s">
        <v>686</v>
      </c>
      <c r="B23" s="203"/>
    </row>
    <row r="24" spans="1:20" s="172" customFormat="1" ht="12" customHeight="1">
      <c r="C24" s="131" t="s">
        <v>176</v>
      </c>
      <c r="D24" s="113" t="str">
        <f>"15.3."&amp;N24</f>
        <v>15.3.TBD</v>
      </c>
      <c r="E24" s="135"/>
      <c r="F24" s="134" t="s">
        <v>250</v>
      </c>
      <c r="G24" s="134" t="s">
        <v>289</v>
      </c>
      <c r="H24" s="61">
        <f>SUM(I24:L24)</f>
        <v>0</v>
      </c>
      <c r="I24" s="71"/>
      <c r="J24" s="71"/>
      <c r="K24" s="71"/>
      <c r="L24" s="71"/>
      <c r="N24" s="130" t="s">
        <v>674</v>
      </c>
      <c r="O24" s="129"/>
      <c r="P24" s="129"/>
      <c r="Q24" s="129"/>
      <c r="R24" s="129"/>
      <c r="S24" s="130"/>
      <c r="T24" s="130" t="s">
        <v>687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98BC-F15B-3FE2-1042-8E5C0C0ACF9C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9"/>
    <col min="2" max="2" width="34.140625" style="169" customWidth="1"/>
    <col min="3" max="3" width="35.7109375" style="169" customWidth="1"/>
  </cols>
  <sheetData>
    <row r="1" spans="2:5" ht="11.25" customHeight="1">
      <c r="B1" s="158" t="s">
        <v>688</v>
      </c>
      <c r="C1" s="158" t="s">
        <v>689</v>
      </c>
    </row>
    <row r="2" spans="2:5" ht="11.25" customHeight="1">
      <c r="B2" s="51" t="s">
        <v>690</v>
      </c>
      <c r="C2" s="51" t="s">
        <v>691</v>
      </c>
      <c r="D2" s="1" t="s">
        <v>692</v>
      </c>
      <c r="E2" s="1" t="s">
        <v>693</v>
      </c>
    </row>
    <row r="3" spans="2:5" ht="10.5" customHeight="1">
      <c r="B3" s="2" t="s">
        <v>694</v>
      </c>
      <c r="C3" s="2" t="s">
        <v>695</v>
      </c>
      <c r="D3" s="1">
        <v>2024</v>
      </c>
      <c r="E3" s="1" t="s">
        <v>696</v>
      </c>
    </row>
    <row r="4" spans="2:5" ht="10.5" customHeight="1">
      <c r="B4" s="2" t="s">
        <v>697</v>
      </c>
      <c r="C4" s="2" t="s">
        <v>698</v>
      </c>
      <c r="D4">
        <v>2024</v>
      </c>
      <c r="E4" t="s">
        <v>696</v>
      </c>
    </row>
    <row r="5" spans="2:5" ht="10.5" customHeight="1">
      <c r="B5" s="2" t="s">
        <v>699</v>
      </c>
      <c r="C5" s="2" t="s">
        <v>700</v>
      </c>
      <c r="D5">
        <v>2024</v>
      </c>
      <c r="E5" t="s">
        <v>696</v>
      </c>
    </row>
    <row r="6" spans="2:5" ht="10.5" customHeight="1">
      <c r="B6" s="2" t="s">
        <v>701</v>
      </c>
      <c r="C6" s="2" t="s">
        <v>702</v>
      </c>
      <c r="D6">
        <v>2024</v>
      </c>
      <c r="E6" t="s">
        <v>696</v>
      </c>
    </row>
    <row r="7" spans="2:5" ht="10.5" customHeight="1">
      <c r="B7" s="2" t="s">
        <v>703</v>
      </c>
      <c r="C7" s="2" t="s">
        <v>704</v>
      </c>
      <c r="D7">
        <v>2024</v>
      </c>
      <c r="E7" t="s">
        <v>696</v>
      </c>
    </row>
    <row r="8" spans="2:5" ht="10.5" customHeight="1">
      <c r="B8" s="2" t="s">
        <v>705</v>
      </c>
      <c r="C8" s="2" t="s">
        <v>706</v>
      </c>
      <c r="D8">
        <v>2024</v>
      </c>
      <c r="E8" t="s">
        <v>696</v>
      </c>
    </row>
    <row r="9" spans="2:5" ht="10.5" customHeight="1">
      <c r="B9" s="2" t="s">
        <v>707</v>
      </c>
      <c r="C9" s="2" t="s">
        <v>708</v>
      </c>
      <c r="D9">
        <v>2024</v>
      </c>
      <c r="E9" t="s">
        <v>696</v>
      </c>
    </row>
    <row r="10" spans="2:5" ht="10.5" customHeight="1">
      <c r="B10" s="2" t="s">
        <v>709</v>
      </c>
      <c r="C10" s="2" t="s">
        <v>710</v>
      </c>
      <c r="D10">
        <v>2024</v>
      </c>
      <c r="E10" t="s">
        <v>696</v>
      </c>
    </row>
    <row r="11" spans="2:5" ht="10.5" customHeight="1">
      <c r="B11" s="2" t="s">
        <v>711</v>
      </c>
      <c r="C11" s="2" t="s">
        <v>712</v>
      </c>
      <c r="D11">
        <v>2024</v>
      </c>
      <c r="E11" t="s">
        <v>696</v>
      </c>
    </row>
    <row r="12" spans="2:5" ht="10.5" customHeight="1">
      <c r="B12" s="2" t="s">
        <v>713</v>
      </c>
      <c r="C12" s="2" t="s">
        <v>714</v>
      </c>
      <c r="D12">
        <v>2024</v>
      </c>
      <c r="E12" t="s">
        <v>696</v>
      </c>
    </row>
    <row r="13" spans="2:5" ht="10.5" customHeight="1">
      <c r="B13" s="2" t="s">
        <v>715</v>
      </c>
      <c r="C13" s="2" t="s">
        <v>716</v>
      </c>
      <c r="D13">
        <v>2024</v>
      </c>
      <c r="E13" t="s">
        <v>696</v>
      </c>
    </row>
    <row r="14" spans="2:5" ht="10.5" customHeight="1">
      <c r="B14" s="2" t="s">
        <v>717</v>
      </c>
      <c r="C14" s="2" t="s">
        <v>718</v>
      </c>
      <c r="D14">
        <v>2024</v>
      </c>
      <c r="E14" t="s">
        <v>696</v>
      </c>
    </row>
    <row r="15" spans="2:5" ht="10.5" customHeight="1">
      <c r="B15" s="2" t="s">
        <v>719</v>
      </c>
      <c r="C15" s="2" t="s">
        <v>720</v>
      </c>
      <c r="D15">
        <v>2024</v>
      </c>
      <c r="E15" t="s">
        <v>696</v>
      </c>
    </row>
    <row r="16" spans="2:5" ht="10.5" customHeight="1">
      <c r="B16" s="2" t="s">
        <v>721</v>
      </c>
      <c r="C16" s="2" t="s">
        <v>722</v>
      </c>
      <c r="D16">
        <v>2024</v>
      </c>
      <c r="E16" t="s">
        <v>696</v>
      </c>
    </row>
    <row r="17" spans="2:5" ht="10.5" customHeight="1">
      <c r="B17" s="2" t="s">
        <v>723</v>
      </c>
      <c r="C17" s="2" t="s">
        <v>724</v>
      </c>
      <c r="D17">
        <v>2024</v>
      </c>
      <c r="E17" t="s">
        <v>696</v>
      </c>
    </row>
    <row r="18" spans="2:5" ht="10.5" customHeight="1">
      <c r="B18" s="2" t="s">
        <v>725</v>
      </c>
      <c r="C18" s="2" t="s">
        <v>726</v>
      </c>
      <c r="D18">
        <v>2024</v>
      </c>
      <c r="E18" t="s">
        <v>696</v>
      </c>
    </row>
    <row r="19" spans="2:5" ht="10.5" customHeight="1">
      <c r="B19" s="2" t="s">
        <v>725</v>
      </c>
      <c r="C19" s="2" t="s">
        <v>727</v>
      </c>
      <c r="D19">
        <v>2024</v>
      </c>
      <c r="E19" t="s">
        <v>696</v>
      </c>
    </row>
    <row r="20" spans="2:5" ht="10.5" customHeight="1">
      <c r="B20" s="2" t="s">
        <v>725</v>
      </c>
      <c r="C20" s="2" t="s">
        <v>728</v>
      </c>
      <c r="D20">
        <v>2024</v>
      </c>
      <c r="E20" t="s">
        <v>696</v>
      </c>
    </row>
    <row r="21" spans="2:5" ht="10.5" customHeight="1">
      <c r="B21" s="2" t="s">
        <v>725</v>
      </c>
      <c r="C21" s="2" t="s">
        <v>729</v>
      </c>
      <c r="D21">
        <v>2024</v>
      </c>
      <c r="E21" t="s">
        <v>696</v>
      </c>
    </row>
    <row r="22" spans="2:5" ht="10.5" customHeight="1">
      <c r="B22" s="2" t="s">
        <v>725</v>
      </c>
      <c r="C22" s="2" t="s">
        <v>730</v>
      </c>
      <c r="D22">
        <v>2024</v>
      </c>
      <c r="E22" t="s">
        <v>696</v>
      </c>
    </row>
    <row r="23" spans="2:5" ht="10.5" customHeight="1">
      <c r="B23" s="2" t="s">
        <v>725</v>
      </c>
      <c r="C23" s="2" t="s">
        <v>731</v>
      </c>
      <c r="D23">
        <v>2024</v>
      </c>
      <c r="E23" t="s">
        <v>696</v>
      </c>
    </row>
    <row r="24" spans="2:5" ht="10.5" customHeight="1">
      <c r="B24" s="2" t="s">
        <v>725</v>
      </c>
      <c r="C24" s="2" t="s">
        <v>732</v>
      </c>
      <c r="D24">
        <v>2024</v>
      </c>
      <c r="E24" t="s">
        <v>696</v>
      </c>
    </row>
    <row r="25" spans="2:5" ht="10.5" customHeight="1">
      <c r="B25" s="2" t="s">
        <v>725</v>
      </c>
      <c r="C25" s="2" t="s">
        <v>733</v>
      </c>
      <c r="D25">
        <v>2024</v>
      </c>
      <c r="E25" t="s">
        <v>696</v>
      </c>
    </row>
    <row r="26" spans="2:5" ht="10.5" customHeight="1">
      <c r="B26" s="2" t="s">
        <v>725</v>
      </c>
      <c r="C26" s="2" t="s">
        <v>734</v>
      </c>
      <c r="D26">
        <v>2024</v>
      </c>
      <c r="E26" t="s">
        <v>696</v>
      </c>
    </row>
    <row r="27" spans="2:5" ht="10.5" customHeight="1">
      <c r="B27" s="2" t="s">
        <v>725</v>
      </c>
      <c r="C27" s="2" t="s">
        <v>735</v>
      </c>
      <c r="D27">
        <v>2024</v>
      </c>
      <c r="E27" t="s">
        <v>696</v>
      </c>
    </row>
    <row r="28" spans="2:5" ht="10.5" customHeight="1">
      <c r="B28" s="2" t="s">
        <v>725</v>
      </c>
      <c r="C28" s="2" t="s">
        <v>736</v>
      </c>
      <c r="D28">
        <v>2024</v>
      </c>
      <c r="E28" t="s">
        <v>696</v>
      </c>
    </row>
    <row r="29" spans="2:5" ht="10.5" customHeight="1">
      <c r="B29" s="2" t="s">
        <v>725</v>
      </c>
      <c r="C29" s="2" t="s">
        <v>737</v>
      </c>
      <c r="D29">
        <v>2024</v>
      </c>
      <c r="E29" t="s">
        <v>696</v>
      </c>
    </row>
    <row r="30" spans="2:5" ht="10.5" customHeight="1">
      <c r="B30" s="2" t="s">
        <v>725</v>
      </c>
      <c r="C30" s="2" t="s">
        <v>738</v>
      </c>
      <c r="D30">
        <v>2024</v>
      </c>
      <c r="E30" t="s">
        <v>696</v>
      </c>
    </row>
    <row r="31" spans="2:5" ht="10.5" customHeight="1">
      <c r="B31" s="2" t="s">
        <v>725</v>
      </c>
      <c r="C31" s="2" t="s">
        <v>49</v>
      </c>
      <c r="D31">
        <v>2024</v>
      </c>
      <c r="E31" t="s">
        <v>696</v>
      </c>
    </row>
    <row r="32" spans="2:5" ht="10.5" customHeight="1">
      <c r="B32" s="2" t="s">
        <v>725</v>
      </c>
      <c r="C32" s="2" t="s">
        <v>739</v>
      </c>
      <c r="D32">
        <v>2024</v>
      </c>
      <c r="E32" t="s">
        <v>696</v>
      </c>
    </row>
    <row r="33" spans="2:5" ht="10.5" customHeight="1">
      <c r="B33" s="2" t="s">
        <v>725</v>
      </c>
      <c r="C33" s="2" t="s">
        <v>740</v>
      </c>
      <c r="D33">
        <v>2024</v>
      </c>
      <c r="E33" t="s">
        <v>696</v>
      </c>
    </row>
    <row r="34" spans="2:5" ht="10.5" customHeight="1">
      <c r="B34" s="2" t="s">
        <v>725</v>
      </c>
      <c r="C34" s="2" t="s">
        <v>741</v>
      </c>
      <c r="D34">
        <v>2024</v>
      </c>
      <c r="E34" t="s">
        <v>696</v>
      </c>
    </row>
    <row r="35" spans="2:5" ht="10.5" customHeight="1">
      <c r="B35" s="2" t="s">
        <v>725</v>
      </c>
      <c r="C35" s="2" t="s">
        <v>742</v>
      </c>
      <c r="D35">
        <v>2024</v>
      </c>
      <c r="E35" t="s">
        <v>696</v>
      </c>
    </row>
    <row r="36" spans="2:5" ht="10.5" customHeight="1">
      <c r="B36" s="2" t="s">
        <v>725</v>
      </c>
      <c r="C36" s="2" t="s">
        <v>743</v>
      </c>
      <c r="D36">
        <v>2024</v>
      </c>
      <c r="E36" t="s">
        <v>696</v>
      </c>
    </row>
    <row r="37" spans="2:5" ht="10.5" customHeight="1">
      <c r="B37" s="2" t="s">
        <v>725</v>
      </c>
      <c r="C37" s="2" t="s">
        <v>744</v>
      </c>
      <c r="D37">
        <v>2024</v>
      </c>
      <c r="E37" t="s">
        <v>696</v>
      </c>
    </row>
    <row r="38" spans="2:5" ht="10.5" customHeight="1">
      <c r="B38" s="2" t="s">
        <v>725</v>
      </c>
      <c r="C38" s="2" t="s">
        <v>745</v>
      </c>
      <c r="D38">
        <v>2024</v>
      </c>
      <c r="E38" t="s">
        <v>696</v>
      </c>
    </row>
    <row r="39" spans="2:5" ht="10.5" customHeight="1">
      <c r="B39" s="2" t="s">
        <v>725</v>
      </c>
      <c r="C39" s="2" t="s">
        <v>746</v>
      </c>
      <c r="D39">
        <v>2024</v>
      </c>
      <c r="E39" t="s">
        <v>696</v>
      </c>
    </row>
    <row r="40" spans="2:5" ht="10.5" customHeight="1">
      <c r="B40" s="2" t="s">
        <v>725</v>
      </c>
      <c r="C40" s="2" t="s">
        <v>747</v>
      </c>
      <c r="D40">
        <v>2024</v>
      </c>
      <c r="E40" t="s">
        <v>696</v>
      </c>
    </row>
    <row r="41" spans="2:5" ht="10.5" customHeight="1">
      <c r="B41" s="158" t="s">
        <v>725</v>
      </c>
      <c r="C41" s="158" t="s">
        <v>748</v>
      </c>
      <c r="D41">
        <v>2024</v>
      </c>
      <c r="E41" t="s">
        <v>696</v>
      </c>
    </row>
    <row r="42" spans="2:5" ht="10.5" customHeight="1">
      <c r="B42" s="158" t="s">
        <v>725</v>
      </c>
      <c r="C42" s="158" t="s">
        <v>749</v>
      </c>
      <c r="D42">
        <v>2024</v>
      </c>
      <c r="E42" t="s">
        <v>696</v>
      </c>
    </row>
    <row r="43" spans="2:5" ht="10.5" customHeight="1">
      <c r="B43" s="158" t="s">
        <v>725</v>
      </c>
      <c r="C43" s="158" t="s">
        <v>750</v>
      </c>
      <c r="D43">
        <v>2024</v>
      </c>
      <c r="E43" t="s">
        <v>696</v>
      </c>
    </row>
    <row r="44" spans="2:5" ht="10.5" customHeight="1">
      <c r="B44" s="158" t="s">
        <v>725</v>
      </c>
      <c r="C44" s="158" t="s">
        <v>751</v>
      </c>
      <c r="D44">
        <v>2024</v>
      </c>
      <c r="E44" t="s">
        <v>696</v>
      </c>
    </row>
    <row r="45" spans="2:5" ht="10.5" customHeight="1">
      <c r="B45" s="158" t="s">
        <v>725</v>
      </c>
      <c r="C45" s="158" t="s">
        <v>752</v>
      </c>
      <c r="D45">
        <v>2024</v>
      </c>
      <c r="E45" t="s">
        <v>696</v>
      </c>
    </row>
    <row r="46" spans="2:5" ht="10.5" customHeight="1">
      <c r="B46" s="158" t="s">
        <v>725</v>
      </c>
      <c r="C46" s="158" t="s">
        <v>753</v>
      </c>
      <c r="D46">
        <v>2024</v>
      </c>
      <c r="E46" t="s">
        <v>696</v>
      </c>
    </row>
    <row r="47" spans="2:5" ht="10.5" customHeight="1">
      <c r="B47" s="158" t="s">
        <v>725</v>
      </c>
      <c r="C47" s="158" t="s">
        <v>754</v>
      </c>
      <c r="D47">
        <v>2024</v>
      </c>
      <c r="E47" t="s">
        <v>696</v>
      </c>
    </row>
    <row r="48" spans="2:5" ht="10.5" customHeight="1">
      <c r="B48" s="158" t="s">
        <v>725</v>
      </c>
      <c r="C48" s="158" t="s">
        <v>755</v>
      </c>
      <c r="D48">
        <v>2024</v>
      </c>
      <c r="E48" t="s">
        <v>696</v>
      </c>
    </row>
    <row r="49" spans="2:5" ht="10.5" customHeight="1">
      <c r="B49" s="158" t="s">
        <v>725</v>
      </c>
      <c r="C49" s="158" t="s">
        <v>756</v>
      </c>
      <c r="D49">
        <v>2024</v>
      </c>
      <c r="E49" t="s">
        <v>696</v>
      </c>
    </row>
    <row r="50" spans="2:5" ht="10.5" customHeight="1">
      <c r="B50" s="158" t="s">
        <v>725</v>
      </c>
      <c r="C50" s="158" t="s">
        <v>757</v>
      </c>
      <c r="D50">
        <v>2024</v>
      </c>
      <c r="E50" t="s">
        <v>696</v>
      </c>
    </row>
    <row r="51" spans="2:5" ht="10.5" customHeight="1">
      <c r="B51" s="158" t="s">
        <v>725</v>
      </c>
      <c r="C51" s="158" t="s">
        <v>758</v>
      </c>
      <c r="D51">
        <v>2024</v>
      </c>
      <c r="E51" t="s">
        <v>696</v>
      </c>
    </row>
    <row r="52" spans="2:5" ht="10.5" customHeight="1">
      <c r="B52" s="158" t="s">
        <v>725</v>
      </c>
      <c r="C52" s="158" t="s">
        <v>759</v>
      </c>
      <c r="D52">
        <v>2024</v>
      </c>
      <c r="E52" t="s">
        <v>696</v>
      </c>
    </row>
    <row r="53" spans="2:5" ht="10.5" customHeight="1">
      <c r="B53" s="158" t="s">
        <v>725</v>
      </c>
      <c r="C53" s="158" t="s">
        <v>760</v>
      </c>
      <c r="D53">
        <v>2024</v>
      </c>
      <c r="E53" t="s">
        <v>696</v>
      </c>
    </row>
    <row r="54" spans="2:5" ht="10.5" customHeight="1">
      <c r="B54" s="158" t="s">
        <v>725</v>
      </c>
      <c r="C54" s="158" t="s">
        <v>761</v>
      </c>
      <c r="D54">
        <v>2024</v>
      </c>
      <c r="E54" t="s">
        <v>696</v>
      </c>
    </row>
    <row r="55" spans="2:5" ht="10.5" customHeight="1">
      <c r="B55" s="158" t="s">
        <v>725</v>
      </c>
      <c r="C55" s="158" t="s">
        <v>762</v>
      </c>
      <c r="D55">
        <v>2024</v>
      </c>
      <c r="E55" t="s">
        <v>696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B3CE-EE5A-512E-94B1-679F8071F196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9"/>
  </cols>
  <sheetData>
    <row r="1" spans="1:2" ht="10.5" customHeight="1">
      <c r="A1" s="158" t="s">
        <v>763</v>
      </c>
      <c r="B1" s="1" t="s">
        <v>764</v>
      </c>
    </row>
    <row r="2" spans="1:2" ht="10.5" customHeight="1">
      <c r="A2" s="158" t="s">
        <v>765</v>
      </c>
      <c r="B2" t="s">
        <v>480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CC41-A8FA-7577-D62B-DBD3FFA2D7E6}">
  <sheetPr>
    <tabColor rgb="FFFFCC99"/>
  </sheetPr>
  <dimension ref="A1:EI64"/>
  <sheetViews>
    <sheetView showGridLines="0" zoomScale="80" workbookViewId="0"/>
  </sheetViews>
  <sheetFormatPr defaultRowHeight="10.5" customHeight="1"/>
  <cols>
    <col min="1" max="1" width="9.140625" style="169"/>
  </cols>
  <sheetData>
    <row r="1" spans="1:139" ht="11.25" customHeight="1">
      <c r="A1" s="9"/>
      <c r="DQ1" s="1" t="s">
        <v>766</v>
      </c>
      <c r="DR1" s="159" t="s">
        <v>767</v>
      </c>
      <c r="DS1" s="159" t="s">
        <v>64</v>
      </c>
      <c r="DT1" s="159" t="s">
        <v>768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769</v>
      </c>
      <c r="EC1" s="159" t="s">
        <v>770</v>
      </c>
      <c r="ED1" s="159" t="s">
        <v>771</v>
      </c>
      <c r="EE1" s="159" t="s">
        <v>772</v>
      </c>
      <c r="EF1" s="1" t="s">
        <v>773</v>
      </c>
      <c r="EG1" s="159" t="s">
        <v>774</v>
      </c>
      <c r="EH1" s="159" t="s">
        <v>775</v>
      </c>
      <c r="EI1" s="159" t="s">
        <v>776</v>
      </c>
    </row>
    <row r="2" spans="1:139" ht="10.5" customHeight="1">
      <c r="DQ2" t="s">
        <v>777</v>
      </c>
      <c r="DR2" t="s">
        <v>778</v>
      </c>
      <c r="DS2" t="s">
        <v>779</v>
      </c>
      <c r="DT2" t="s">
        <v>780</v>
      </c>
      <c r="DU2" t="s">
        <v>781</v>
      </c>
      <c r="DV2" t="s">
        <v>782</v>
      </c>
      <c r="DW2" t="s">
        <v>32</v>
      </c>
      <c r="DX2" t="s">
        <v>783</v>
      </c>
      <c r="DY2" t="s">
        <v>784</v>
      </c>
      <c r="DZ2" t="s">
        <v>785</v>
      </c>
      <c r="EA2" t="s">
        <v>786</v>
      </c>
      <c r="EB2" t="s">
        <v>787</v>
      </c>
      <c r="EC2" t="s">
        <v>788</v>
      </c>
      <c r="ED2" t="s">
        <v>789</v>
      </c>
      <c r="EE2" t="s">
        <v>790</v>
      </c>
      <c r="EF2" t="s">
        <v>725</v>
      </c>
      <c r="EG2" t="s">
        <v>791</v>
      </c>
      <c r="EH2" t="s">
        <v>792</v>
      </c>
      <c r="EI2" t="s">
        <v>793</v>
      </c>
    </row>
    <row r="3" spans="1:139" ht="10.5" customHeight="1">
      <c r="DR3" t="s">
        <v>18</v>
      </c>
      <c r="DW3">
        <v>26524393</v>
      </c>
      <c r="DX3" t="s">
        <v>794</v>
      </c>
      <c r="DY3" t="s">
        <v>795</v>
      </c>
      <c r="DZ3" t="s">
        <v>796</v>
      </c>
      <c r="EA3" t="s">
        <v>797</v>
      </c>
      <c r="EF3" t="s">
        <v>733</v>
      </c>
      <c r="EG3" t="s">
        <v>798</v>
      </c>
      <c r="EI3" t="s">
        <v>799</v>
      </c>
    </row>
    <row r="4" spans="1:139" ht="10.5" customHeight="1">
      <c r="DR4" t="s">
        <v>18</v>
      </c>
      <c r="DW4">
        <v>31507543</v>
      </c>
      <c r="DX4" t="s">
        <v>800</v>
      </c>
      <c r="DY4" t="s">
        <v>801</v>
      </c>
      <c r="DZ4" t="s">
        <v>802</v>
      </c>
      <c r="EA4" t="s">
        <v>803</v>
      </c>
      <c r="EF4" t="s">
        <v>733</v>
      </c>
      <c r="EG4" t="s">
        <v>798</v>
      </c>
      <c r="EI4" t="s">
        <v>804</v>
      </c>
    </row>
    <row r="5" spans="1:139" ht="10.5" customHeight="1">
      <c r="DR5" t="s">
        <v>18</v>
      </c>
      <c r="DW5">
        <v>26429329</v>
      </c>
      <c r="DX5" t="s">
        <v>805</v>
      </c>
      <c r="DY5" t="s">
        <v>806</v>
      </c>
      <c r="DZ5" t="s">
        <v>807</v>
      </c>
      <c r="EA5" t="s">
        <v>808</v>
      </c>
      <c r="EF5" t="s">
        <v>49</v>
      </c>
      <c r="EG5" t="s">
        <v>809</v>
      </c>
      <c r="EI5" t="s">
        <v>799</v>
      </c>
    </row>
    <row r="6" spans="1:139" ht="10.5" customHeight="1">
      <c r="DR6" t="s">
        <v>18</v>
      </c>
      <c r="DW6">
        <v>26318876</v>
      </c>
      <c r="DX6" t="s">
        <v>810</v>
      </c>
      <c r="DY6" t="s">
        <v>811</v>
      </c>
      <c r="DZ6" t="s">
        <v>812</v>
      </c>
      <c r="EA6" t="s">
        <v>813</v>
      </c>
      <c r="EF6" t="s">
        <v>733</v>
      </c>
      <c r="EG6" t="s">
        <v>798</v>
      </c>
      <c r="EI6" t="s">
        <v>799</v>
      </c>
    </row>
    <row r="7" spans="1:139" ht="10.5" customHeight="1">
      <c r="DR7" t="s">
        <v>18</v>
      </c>
      <c r="DW7">
        <v>26499894</v>
      </c>
      <c r="DX7" t="s">
        <v>814</v>
      </c>
      <c r="DY7" t="s">
        <v>815</v>
      </c>
      <c r="DZ7" t="s">
        <v>816</v>
      </c>
      <c r="EA7" t="s">
        <v>817</v>
      </c>
      <c r="EF7" t="s">
        <v>49</v>
      </c>
      <c r="EG7" t="s">
        <v>809</v>
      </c>
      <c r="EI7" t="s">
        <v>799</v>
      </c>
    </row>
    <row r="8" spans="1:139" ht="10.5" customHeight="1">
      <c r="DR8" t="s">
        <v>18</v>
      </c>
      <c r="DW8">
        <v>26319041</v>
      </c>
      <c r="DX8" t="s">
        <v>818</v>
      </c>
      <c r="DY8" t="s">
        <v>819</v>
      </c>
      <c r="DZ8" t="s">
        <v>812</v>
      </c>
      <c r="EA8" t="s">
        <v>820</v>
      </c>
      <c r="EF8" t="s">
        <v>726</v>
      </c>
      <c r="EG8" t="s">
        <v>821</v>
      </c>
      <c r="EI8" t="s">
        <v>799</v>
      </c>
    </row>
    <row r="9" spans="1:139" ht="10.5" customHeight="1">
      <c r="DR9" t="s">
        <v>18</v>
      </c>
      <c r="DW9">
        <v>26322163</v>
      </c>
      <c r="DX9" t="s">
        <v>822</v>
      </c>
      <c r="DY9" t="s">
        <v>823</v>
      </c>
      <c r="DZ9" t="s">
        <v>824</v>
      </c>
      <c r="EA9" t="s">
        <v>825</v>
      </c>
      <c r="EF9" t="s">
        <v>49</v>
      </c>
      <c r="EG9" t="s">
        <v>809</v>
      </c>
      <c r="EI9" t="s">
        <v>799</v>
      </c>
    </row>
    <row r="10" spans="1:139" ht="10.5" customHeight="1">
      <c r="DR10" t="s">
        <v>18</v>
      </c>
      <c r="DW10">
        <v>26617350</v>
      </c>
      <c r="DX10" t="s">
        <v>826</v>
      </c>
      <c r="DY10" t="s">
        <v>827</v>
      </c>
      <c r="DZ10" t="s">
        <v>828</v>
      </c>
      <c r="EA10" t="s">
        <v>829</v>
      </c>
      <c r="EB10" s="160">
        <v>40260</v>
      </c>
      <c r="EC10" s="160">
        <v>45334</v>
      </c>
      <c r="EF10" t="s">
        <v>733</v>
      </c>
      <c r="EG10" t="s">
        <v>798</v>
      </c>
      <c r="EI10" t="s">
        <v>799</v>
      </c>
    </row>
    <row r="11" spans="1:139" ht="10.5" customHeight="1">
      <c r="DR11" t="s">
        <v>18</v>
      </c>
      <c r="DW11">
        <v>26320181</v>
      </c>
      <c r="DX11" t="s">
        <v>177</v>
      </c>
      <c r="DY11" t="s">
        <v>179</v>
      </c>
      <c r="DZ11" t="s">
        <v>180</v>
      </c>
      <c r="EA11" t="s">
        <v>178</v>
      </c>
      <c r="EF11" t="s">
        <v>49</v>
      </c>
      <c r="EG11" t="s">
        <v>809</v>
      </c>
      <c r="EI11" t="s">
        <v>799</v>
      </c>
    </row>
    <row r="12" spans="1:139" ht="10.5" customHeight="1">
      <c r="DR12" t="s">
        <v>18</v>
      </c>
      <c r="DW12">
        <v>26853010</v>
      </c>
      <c r="DX12" t="s">
        <v>830</v>
      </c>
      <c r="DY12" t="s">
        <v>831</v>
      </c>
      <c r="DZ12" t="s">
        <v>832</v>
      </c>
      <c r="EA12" t="s">
        <v>833</v>
      </c>
      <c r="EB12" s="160">
        <v>40725</v>
      </c>
      <c r="EF12" t="s">
        <v>730</v>
      </c>
      <c r="EG12" t="s">
        <v>834</v>
      </c>
      <c r="EI12" t="s">
        <v>799</v>
      </c>
    </row>
    <row r="13" spans="1:139" ht="10.5" customHeight="1">
      <c r="DR13" t="s">
        <v>18</v>
      </c>
      <c r="DW13">
        <v>26519096</v>
      </c>
      <c r="DX13" t="s">
        <v>835</v>
      </c>
      <c r="DY13" t="s">
        <v>836</v>
      </c>
      <c r="DZ13" t="s">
        <v>837</v>
      </c>
      <c r="EA13" t="s">
        <v>838</v>
      </c>
      <c r="EB13" s="160">
        <v>39849</v>
      </c>
      <c r="EF13" t="s">
        <v>733</v>
      </c>
      <c r="EG13" t="s">
        <v>798</v>
      </c>
      <c r="EI13" t="s">
        <v>799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809</v>
      </c>
      <c r="EI14" t="s">
        <v>799</v>
      </c>
    </row>
    <row r="15" spans="1:139" ht="10.5" customHeight="1">
      <c r="DR15" t="s">
        <v>18</v>
      </c>
      <c r="DW15">
        <v>31285944</v>
      </c>
      <c r="DX15" t="s">
        <v>839</v>
      </c>
      <c r="DY15" t="s">
        <v>840</v>
      </c>
      <c r="DZ15" t="s">
        <v>841</v>
      </c>
      <c r="EA15" t="s">
        <v>842</v>
      </c>
      <c r="EF15" t="s">
        <v>757</v>
      </c>
      <c r="EG15" t="s">
        <v>843</v>
      </c>
      <c r="EI15" t="s">
        <v>799</v>
      </c>
    </row>
    <row r="16" spans="1:139" ht="10.5" customHeight="1">
      <c r="DR16" t="s">
        <v>18</v>
      </c>
      <c r="DW16">
        <v>31567709</v>
      </c>
      <c r="DX16" t="s">
        <v>844</v>
      </c>
      <c r="DY16" t="s">
        <v>845</v>
      </c>
      <c r="DZ16" t="s">
        <v>846</v>
      </c>
      <c r="EA16" t="s">
        <v>847</v>
      </c>
      <c r="EF16" t="s">
        <v>49</v>
      </c>
      <c r="EG16" t="s">
        <v>809</v>
      </c>
      <c r="EI16" t="s">
        <v>799</v>
      </c>
    </row>
    <row r="17" spans="122:139" ht="10.5" customHeight="1">
      <c r="DR17" t="s">
        <v>18</v>
      </c>
      <c r="DW17">
        <v>31194290</v>
      </c>
      <c r="DX17" t="s">
        <v>848</v>
      </c>
      <c r="DY17" t="s">
        <v>849</v>
      </c>
      <c r="DZ17" t="s">
        <v>850</v>
      </c>
      <c r="EA17" t="s">
        <v>851</v>
      </c>
      <c r="EF17" t="s">
        <v>730</v>
      </c>
      <c r="EG17" t="s">
        <v>834</v>
      </c>
      <c r="EI17" t="s">
        <v>799</v>
      </c>
    </row>
    <row r="18" spans="122:139" ht="10.5" customHeight="1">
      <c r="DR18" t="s">
        <v>18</v>
      </c>
      <c r="DW18">
        <v>26831572</v>
      </c>
      <c r="DX18" t="s">
        <v>852</v>
      </c>
      <c r="DY18" t="s">
        <v>853</v>
      </c>
      <c r="DZ18" t="s">
        <v>854</v>
      </c>
      <c r="EA18" t="s">
        <v>854</v>
      </c>
      <c r="EF18" t="s">
        <v>732</v>
      </c>
      <c r="EG18" t="s">
        <v>855</v>
      </c>
      <c r="EI18" t="s">
        <v>799</v>
      </c>
    </row>
    <row r="19" spans="122:139" ht="10.5" customHeight="1">
      <c r="DR19" t="s">
        <v>18</v>
      </c>
      <c r="DW19">
        <v>28943074</v>
      </c>
      <c r="DX19" t="s">
        <v>856</v>
      </c>
      <c r="DY19" t="s">
        <v>836</v>
      </c>
      <c r="DZ19" t="s">
        <v>857</v>
      </c>
      <c r="EA19" t="s">
        <v>838</v>
      </c>
      <c r="EF19" t="s">
        <v>737</v>
      </c>
      <c r="EG19" t="s">
        <v>858</v>
      </c>
      <c r="EI19" t="s">
        <v>799</v>
      </c>
    </row>
    <row r="20" spans="122:139" ht="10.5" customHeight="1">
      <c r="DR20" t="s">
        <v>18</v>
      </c>
      <c r="DW20">
        <v>26767932</v>
      </c>
      <c r="DX20" t="s">
        <v>859</v>
      </c>
      <c r="DY20" t="s">
        <v>860</v>
      </c>
      <c r="DZ20" t="s">
        <v>861</v>
      </c>
      <c r="EA20" t="s">
        <v>862</v>
      </c>
      <c r="EF20" t="s">
        <v>49</v>
      </c>
      <c r="EG20" t="s">
        <v>809</v>
      </c>
      <c r="EI20" t="s">
        <v>799</v>
      </c>
    </row>
    <row r="21" spans="122:139" ht="10.5" customHeight="1">
      <c r="DR21" t="s">
        <v>18</v>
      </c>
      <c r="DW21">
        <v>28500044</v>
      </c>
      <c r="DX21" t="s">
        <v>863</v>
      </c>
      <c r="DY21" t="s">
        <v>864</v>
      </c>
      <c r="DZ21" t="s">
        <v>865</v>
      </c>
      <c r="EA21" t="s">
        <v>866</v>
      </c>
      <c r="EB21" s="160">
        <v>41640</v>
      </c>
      <c r="EF21" t="s">
        <v>730</v>
      </c>
      <c r="EG21" t="s">
        <v>834</v>
      </c>
      <c r="EI21" t="s">
        <v>799</v>
      </c>
    </row>
    <row r="22" spans="122:139" ht="10.5" customHeight="1">
      <c r="DR22" t="s">
        <v>18</v>
      </c>
      <c r="DW22">
        <v>30848980</v>
      </c>
      <c r="DX22" t="s">
        <v>867</v>
      </c>
      <c r="DY22" t="s">
        <v>868</v>
      </c>
      <c r="DZ22" t="s">
        <v>869</v>
      </c>
      <c r="EA22" t="s">
        <v>870</v>
      </c>
      <c r="EB22" s="160">
        <v>33751</v>
      </c>
      <c r="EF22" t="s">
        <v>49</v>
      </c>
      <c r="EG22" t="s">
        <v>809</v>
      </c>
      <c r="EI22" t="s">
        <v>799</v>
      </c>
    </row>
    <row r="23" spans="122:139" ht="10.5" customHeight="1">
      <c r="DR23" t="s">
        <v>18</v>
      </c>
      <c r="DW23">
        <v>26374022</v>
      </c>
      <c r="DX23" t="s">
        <v>871</v>
      </c>
      <c r="DY23" t="s">
        <v>872</v>
      </c>
      <c r="DZ23" t="s">
        <v>873</v>
      </c>
      <c r="EA23" t="s">
        <v>874</v>
      </c>
      <c r="EB23" s="160">
        <v>38958</v>
      </c>
      <c r="EF23" t="s">
        <v>730</v>
      </c>
      <c r="EG23" t="s">
        <v>834</v>
      </c>
      <c r="EI23" t="s">
        <v>799</v>
      </c>
    </row>
    <row r="24" spans="122:139" ht="10.5" customHeight="1">
      <c r="DR24" t="s">
        <v>18</v>
      </c>
      <c r="DW24">
        <v>26444651</v>
      </c>
      <c r="DX24" t="s">
        <v>875</v>
      </c>
      <c r="DY24" t="s">
        <v>876</v>
      </c>
      <c r="DZ24" t="s">
        <v>40</v>
      </c>
      <c r="EA24" t="s">
        <v>877</v>
      </c>
      <c r="EF24" t="s">
        <v>49</v>
      </c>
      <c r="EG24" t="s">
        <v>809</v>
      </c>
      <c r="EI24" t="s">
        <v>799</v>
      </c>
    </row>
    <row r="25" spans="122:139" ht="10.5" customHeight="1">
      <c r="DR25" t="s">
        <v>18</v>
      </c>
      <c r="DW25">
        <v>26848591</v>
      </c>
      <c r="DX25" t="s">
        <v>878</v>
      </c>
      <c r="DY25" t="s">
        <v>827</v>
      </c>
      <c r="DZ25" t="s">
        <v>879</v>
      </c>
      <c r="EA25" t="s">
        <v>829</v>
      </c>
      <c r="EC25" s="160">
        <v>45334</v>
      </c>
      <c r="EF25" t="s">
        <v>733</v>
      </c>
      <c r="EG25" t="s">
        <v>798</v>
      </c>
      <c r="EI25" t="s">
        <v>799</v>
      </c>
    </row>
    <row r="26" spans="122:139" ht="10.5" customHeight="1">
      <c r="DR26" t="s">
        <v>18</v>
      </c>
      <c r="DW26">
        <v>27054193</v>
      </c>
      <c r="DX26" t="s">
        <v>880</v>
      </c>
      <c r="DY26" t="s">
        <v>881</v>
      </c>
      <c r="DZ26" t="s">
        <v>841</v>
      </c>
      <c r="EA26" t="s">
        <v>882</v>
      </c>
      <c r="EF26" t="s">
        <v>730</v>
      </c>
      <c r="EG26" t="s">
        <v>834</v>
      </c>
      <c r="EI26" t="s">
        <v>799</v>
      </c>
    </row>
    <row r="27" spans="122:139" ht="10.5" customHeight="1">
      <c r="DR27" t="s">
        <v>18</v>
      </c>
      <c r="DW27">
        <v>26801575</v>
      </c>
      <c r="DX27" t="s">
        <v>883</v>
      </c>
      <c r="DY27" t="s">
        <v>884</v>
      </c>
      <c r="DZ27" t="s">
        <v>885</v>
      </c>
      <c r="EA27" t="s">
        <v>886</v>
      </c>
      <c r="EB27" s="160">
        <v>39335</v>
      </c>
      <c r="EF27" t="s">
        <v>733</v>
      </c>
      <c r="EG27" t="s">
        <v>798</v>
      </c>
      <c r="EI27" t="s">
        <v>799</v>
      </c>
    </row>
    <row r="28" spans="122:139" ht="10.5" customHeight="1">
      <c r="DR28" t="s">
        <v>18</v>
      </c>
      <c r="DW28">
        <v>26527116</v>
      </c>
      <c r="DX28" t="s">
        <v>887</v>
      </c>
      <c r="DY28" t="s">
        <v>888</v>
      </c>
      <c r="DZ28" t="s">
        <v>796</v>
      </c>
      <c r="EA28" t="s">
        <v>889</v>
      </c>
      <c r="EF28" t="s">
        <v>733</v>
      </c>
      <c r="EG28" t="s">
        <v>798</v>
      </c>
      <c r="EI28" t="s">
        <v>799</v>
      </c>
    </row>
    <row r="29" spans="122:139" ht="10.5" customHeight="1">
      <c r="DR29" t="s">
        <v>18</v>
      </c>
      <c r="DW29">
        <v>30898982</v>
      </c>
      <c r="DX29" t="s">
        <v>890</v>
      </c>
      <c r="DY29" t="s">
        <v>891</v>
      </c>
      <c r="DZ29" t="s">
        <v>892</v>
      </c>
      <c r="EA29" t="s">
        <v>893</v>
      </c>
      <c r="EF29" t="s">
        <v>733</v>
      </c>
      <c r="EG29" t="s">
        <v>798</v>
      </c>
      <c r="EI29" t="s">
        <v>799</v>
      </c>
    </row>
    <row r="30" spans="122:139" ht="10.5" customHeight="1">
      <c r="DR30" t="s">
        <v>18</v>
      </c>
      <c r="DW30">
        <v>26794654</v>
      </c>
      <c r="DX30" t="s">
        <v>894</v>
      </c>
      <c r="DY30" t="s">
        <v>895</v>
      </c>
      <c r="DZ30" t="s">
        <v>896</v>
      </c>
      <c r="EA30" t="s">
        <v>897</v>
      </c>
      <c r="EF30" t="s">
        <v>733</v>
      </c>
      <c r="EG30" t="s">
        <v>798</v>
      </c>
      <c r="EI30" t="s">
        <v>799</v>
      </c>
    </row>
    <row r="31" spans="122:139" ht="10.5" customHeight="1">
      <c r="DR31" t="s">
        <v>18</v>
      </c>
      <c r="DW31">
        <v>26559006</v>
      </c>
      <c r="DX31" t="s">
        <v>898</v>
      </c>
      <c r="DY31" t="s">
        <v>899</v>
      </c>
      <c r="DZ31" t="s">
        <v>900</v>
      </c>
      <c r="EA31" t="s">
        <v>901</v>
      </c>
      <c r="EF31" t="s">
        <v>733</v>
      </c>
      <c r="EG31" t="s">
        <v>798</v>
      </c>
      <c r="EI31" t="s">
        <v>799</v>
      </c>
    </row>
    <row r="32" spans="122:139" ht="10.5" customHeight="1">
      <c r="DR32" t="s">
        <v>18</v>
      </c>
      <c r="DW32">
        <v>31152363</v>
      </c>
      <c r="DX32" t="s">
        <v>902</v>
      </c>
      <c r="DY32" t="s">
        <v>903</v>
      </c>
      <c r="DZ32" t="s">
        <v>904</v>
      </c>
      <c r="EA32" t="s">
        <v>905</v>
      </c>
      <c r="EB32" s="160">
        <v>43279</v>
      </c>
      <c r="EF32" t="s">
        <v>49</v>
      </c>
      <c r="EG32" t="s">
        <v>809</v>
      </c>
      <c r="EI32" t="s">
        <v>799</v>
      </c>
    </row>
    <row r="33" spans="122:139" ht="10.5" customHeight="1">
      <c r="DR33" t="s">
        <v>18</v>
      </c>
      <c r="DW33">
        <v>31077220</v>
      </c>
      <c r="DX33" t="s">
        <v>906</v>
      </c>
      <c r="DY33" t="s">
        <v>907</v>
      </c>
      <c r="DZ33" t="s">
        <v>908</v>
      </c>
      <c r="EA33" t="s">
        <v>909</v>
      </c>
      <c r="EF33" t="s">
        <v>733</v>
      </c>
      <c r="EG33" t="s">
        <v>798</v>
      </c>
      <c r="EI33" t="s">
        <v>799</v>
      </c>
    </row>
    <row r="34" spans="122:139" ht="10.5" customHeight="1">
      <c r="DR34" t="s">
        <v>18</v>
      </c>
      <c r="DW34">
        <v>30811517</v>
      </c>
      <c r="DX34" t="s">
        <v>910</v>
      </c>
      <c r="DY34" t="s">
        <v>911</v>
      </c>
      <c r="DZ34" t="s">
        <v>912</v>
      </c>
      <c r="EA34" t="s">
        <v>913</v>
      </c>
      <c r="EF34" t="s">
        <v>733</v>
      </c>
      <c r="EG34" t="s">
        <v>798</v>
      </c>
      <c r="EI34" t="s">
        <v>799</v>
      </c>
    </row>
    <row r="35" spans="122:139" ht="10.5" customHeight="1">
      <c r="DR35" t="s">
        <v>18</v>
      </c>
      <c r="DW35">
        <v>30942690</v>
      </c>
      <c r="DX35" t="s">
        <v>914</v>
      </c>
      <c r="DY35" t="s">
        <v>915</v>
      </c>
      <c r="DZ35" t="s">
        <v>850</v>
      </c>
      <c r="EA35" t="s">
        <v>916</v>
      </c>
      <c r="EF35" t="s">
        <v>49</v>
      </c>
      <c r="EG35" t="s">
        <v>809</v>
      </c>
      <c r="EI35" t="s">
        <v>799</v>
      </c>
    </row>
    <row r="36" spans="122:139" ht="10.5" customHeight="1">
      <c r="DR36" t="s">
        <v>18</v>
      </c>
      <c r="DW36">
        <v>30879331</v>
      </c>
      <c r="DX36" t="s">
        <v>917</v>
      </c>
      <c r="DY36" t="s">
        <v>918</v>
      </c>
      <c r="DZ36" t="s">
        <v>850</v>
      </c>
      <c r="EA36" t="s">
        <v>919</v>
      </c>
      <c r="EB36" s="160">
        <v>42495</v>
      </c>
      <c r="EF36" t="s">
        <v>49</v>
      </c>
      <c r="EG36" t="s">
        <v>809</v>
      </c>
      <c r="EI36" t="s">
        <v>799</v>
      </c>
    </row>
    <row r="37" spans="122:139" ht="10.5" customHeight="1">
      <c r="DR37" t="s">
        <v>18</v>
      </c>
      <c r="DW37">
        <v>31288040</v>
      </c>
      <c r="DX37" t="s">
        <v>920</v>
      </c>
      <c r="DY37" t="s">
        <v>921</v>
      </c>
      <c r="DZ37" t="s">
        <v>922</v>
      </c>
      <c r="EA37" t="s">
        <v>923</v>
      </c>
      <c r="EF37" t="s">
        <v>49</v>
      </c>
      <c r="EG37" t="s">
        <v>809</v>
      </c>
      <c r="EI37" t="s">
        <v>799</v>
      </c>
    </row>
    <row r="38" spans="122:139" ht="10.5" customHeight="1">
      <c r="DR38" t="s">
        <v>18</v>
      </c>
      <c r="DW38">
        <v>31436655</v>
      </c>
      <c r="DX38" t="s">
        <v>924</v>
      </c>
      <c r="DY38" t="s">
        <v>925</v>
      </c>
      <c r="DZ38" t="s">
        <v>850</v>
      </c>
      <c r="EA38" t="s">
        <v>926</v>
      </c>
      <c r="EB38" s="160">
        <v>43515</v>
      </c>
      <c r="EF38" t="s">
        <v>49</v>
      </c>
      <c r="EG38" t="s">
        <v>809</v>
      </c>
      <c r="EI38" t="s">
        <v>799</v>
      </c>
    </row>
    <row r="39" spans="122:139" ht="10.5" customHeight="1">
      <c r="DR39" t="s">
        <v>18</v>
      </c>
      <c r="DW39">
        <v>26499900</v>
      </c>
      <c r="DX39" t="s">
        <v>927</v>
      </c>
      <c r="DY39" t="s">
        <v>928</v>
      </c>
      <c r="DZ39" t="s">
        <v>929</v>
      </c>
      <c r="EA39" t="s">
        <v>930</v>
      </c>
      <c r="EF39" t="s">
        <v>49</v>
      </c>
      <c r="EG39" t="s">
        <v>809</v>
      </c>
      <c r="EI39" t="s">
        <v>799</v>
      </c>
    </row>
    <row r="40" spans="122:139" ht="10.5" customHeight="1">
      <c r="DR40" t="s">
        <v>18</v>
      </c>
      <c r="DW40">
        <v>26416221</v>
      </c>
      <c r="DX40" t="s">
        <v>931</v>
      </c>
      <c r="DY40" t="s">
        <v>932</v>
      </c>
      <c r="DZ40" t="s">
        <v>812</v>
      </c>
      <c r="EA40" t="s">
        <v>933</v>
      </c>
      <c r="EB40" s="160">
        <v>41031</v>
      </c>
      <c r="EF40" t="s">
        <v>733</v>
      </c>
      <c r="EG40" t="s">
        <v>798</v>
      </c>
      <c r="EI40" t="s">
        <v>799</v>
      </c>
    </row>
    <row r="41" spans="122:139" ht="10.5" customHeight="1">
      <c r="DR41" t="s">
        <v>18</v>
      </c>
      <c r="DW41">
        <v>31511554</v>
      </c>
      <c r="DX41" t="s">
        <v>934</v>
      </c>
      <c r="DY41" t="s">
        <v>935</v>
      </c>
      <c r="DZ41" t="s">
        <v>936</v>
      </c>
      <c r="EA41" t="s">
        <v>937</v>
      </c>
      <c r="EB41" s="160">
        <v>43944</v>
      </c>
      <c r="EF41" t="s">
        <v>733</v>
      </c>
      <c r="EG41" t="s">
        <v>798</v>
      </c>
      <c r="EI41" t="s">
        <v>799</v>
      </c>
    </row>
    <row r="42" spans="122:139" ht="10.5" customHeight="1">
      <c r="DR42" t="s">
        <v>18</v>
      </c>
      <c r="DW42">
        <v>26406211</v>
      </c>
      <c r="DX42" t="s">
        <v>938</v>
      </c>
      <c r="DY42" t="s">
        <v>939</v>
      </c>
      <c r="DZ42" t="s">
        <v>940</v>
      </c>
      <c r="EA42" t="s">
        <v>941</v>
      </c>
      <c r="EF42" t="s">
        <v>733</v>
      </c>
      <c r="EG42" t="s">
        <v>798</v>
      </c>
      <c r="EI42" t="s">
        <v>799</v>
      </c>
    </row>
    <row r="43" spans="122:139" ht="10.5" customHeight="1">
      <c r="DR43" t="s">
        <v>18</v>
      </c>
      <c r="DW43">
        <v>26502786</v>
      </c>
      <c r="DX43" t="s">
        <v>942</v>
      </c>
      <c r="DY43" t="s">
        <v>943</v>
      </c>
      <c r="DZ43" t="s">
        <v>940</v>
      </c>
      <c r="EA43" t="s">
        <v>944</v>
      </c>
      <c r="EF43" t="s">
        <v>733</v>
      </c>
      <c r="EG43" t="s">
        <v>798</v>
      </c>
      <c r="EI43" t="s">
        <v>799</v>
      </c>
    </row>
    <row r="44" spans="122:139" ht="10.5" customHeight="1">
      <c r="DR44" t="s">
        <v>18</v>
      </c>
      <c r="DW44">
        <v>30798214</v>
      </c>
      <c r="DX44" t="s">
        <v>945</v>
      </c>
      <c r="DY44" t="s">
        <v>946</v>
      </c>
      <c r="DZ44" t="s">
        <v>904</v>
      </c>
      <c r="EA44" t="s">
        <v>947</v>
      </c>
      <c r="EB44" s="160">
        <v>40945</v>
      </c>
      <c r="EF44" t="s">
        <v>49</v>
      </c>
      <c r="EG44" t="s">
        <v>809</v>
      </c>
      <c r="EI44" t="s">
        <v>799</v>
      </c>
    </row>
    <row r="45" spans="122:139" ht="10.5" customHeight="1">
      <c r="DR45" t="s">
        <v>18</v>
      </c>
      <c r="DW45">
        <v>31061410</v>
      </c>
      <c r="DX45" t="s">
        <v>948</v>
      </c>
      <c r="DY45" t="s">
        <v>949</v>
      </c>
      <c r="DZ45" t="s">
        <v>850</v>
      </c>
      <c r="EA45" t="s">
        <v>950</v>
      </c>
      <c r="EF45" t="s">
        <v>49</v>
      </c>
      <c r="EG45" t="s">
        <v>809</v>
      </c>
      <c r="EI45" t="s">
        <v>799</v>
      </c>
    </row>
    <row r="46" spans="122:139" ht="10.5" customHeight="1">
      <c r="DR46" t="s">
        <v>18</v>
      </c>
      <c r="DW46">
        <v>27556143</v>
      </c>
      <c r="DX46" t="s">
        <v>951</v>
      </c>
      <c r="DY46" t="s">
        <v>952</v>
      </c>
      <c r="DZ46" t="s">
        <v>869</v>
      </c>
      <c r="EA46" t="s">
        <v>953</v>
      </c>
      <c r="EF46" t="s">
        <v>49</v>
      </c>
      <c r="EG46" t="s">
        <v>809</v>
      </c>
      <c r="EI46" t="s">
        <v>799</v>
      </c>
    </row>
    <row r="47" spans="122:139" ht="10.5" customHeight="1">
      <c r="DR47" t="s">
        <v>18</v>
      </c>
      <c r="DW47">
        <v>31068100</v>
      </c>
      <c r="DX47" t="s">
        <v>954</v>
      </c>
      <c r="DY47" t="s">
        <v>955</v>
      </c>
      <c r="DZ47" t="s">
        <v>922</v>
      </c>
      <c r="EA47" t="s">
        <v>956</v>
      </c>
      <c r="EF47" t="s">
        <v>49</v>
      </c>
      <c r="EG47" t="s">
        <v>809</v>
      </c>
      <c r="EI47" t="s">
        <v>799</v>
      </c>
    </row>
    <row r="48" spans="122:139" ht="10.5" customHeight="1">
      <c r="DR48" t="s">
        <v>18</v>
      </c>
      <c r="DW48">
        <v>26497668</v>
      </c>
      <c r="DX48" t="s">
        <v>957</v>
      </c>
      <c r="DY48" t="s">
        <v>958</v>
      </c>
      <c r="DZ48" t="s">
        <v>959</v>
      </c>
      <c r="EA48" t="s">
        <v>960</v>
      </c>
      <c r="EB48" s="160">
        <v>39995</v>
      </c>
      <c r="EF48" t="s">
        <v>733</v>
      </c>
      <c r="EG48" t="s">
        <v>798</v>
      </c>
      <c r="EI48" t="s">
        <v>799</v>
      </c>
    </row>
    <row r="49" spans="122:139" ht="10.5" customHeight="1">
      <c r="DR49" t="s">
        <v>18</v>
      </c>
      <c r="DW49">
        <v>27805201</v>
      </c>
      <c r="DX49" t="s">
        <v>961</v>
      </c>
      <c r="DY49" t="s">
        <v>962</v>
      </c>
      <c r="DZ49" t="s">
        <v>963</v>
      </c>
      <c r="EA49" t="s">
        <v>964</v>
      </c>
      <c r="EB49" s="160">
        <v>41129</v>
      </c>
      <c r="EF49" t="s">
        <v>733</v>
      </c>
      <c r="EG49" t="s">
        <v>798</v>
      </c>
      <c r="EI49" t="s">
        <v>799</v>
      </c>
    </row>
    <row r="50" spans="122:139" ht="10.5" customHeight="1">
      <c r="DR50" t="s">
        <v>18</v>
      </c>
      <c r="DW50">
        <v>31196522</v>
      </c>
      <c r="DX50" t="s">
        <v>965</v>
      </c>
      <c r="DY50" t="s">
        <v>966</v>
      </c>
      <c r="DZ50" t="s">
        <v>904</v>
      </c>
      <c r="EA50" t="s">
        <v>967</v>
      </c>
      <c r="EF50" t="s">
        <v>49</v>
      </c>
      <c r="EG50" t="s">
        <v>809</v>
      </c>
      <c r="EI50" t="s">
        <v>799</v>
      </c>
    </row>
    <row r="51" spans="122:139" ht="10.5" customHeight="1">
      <c r="DR51" t="s">
        <v>18</v>
      </c>
      <c r="DW51">
        <v>31414561</v>
      </c>
      <c r="DX51" t="s">
        <v>968</v>
      </c>
      <c r="DY51" t="s">
        <v>969</v>
      </c>
      <c r="DZ51" t="s">
        <v>832</v>
      </c>
      <c r="EA51" t="s">
        <v>970</v>
      </c>
      <c r="EB51" s="160">
        <v>43739</v>
      </c>
      <c r="EF51" t="s">
        <v>733</v>
      </c>
      <c r="EG51" t="s">
        <v>798</v>
      </c>
      <c r="EI51" t="s">
        <v>799</v>
      </c>
    </row>
    <row r="52" spans="122:139" ht="10.5" customHeight="1">
      <c r="DR52" t="s">
        <v>18</v>
      </c>
      <c r="DW52">
        <v>31473617</v>
      </c>
      <c r="DX52" t="s">
        <v>971</v>
      </c>
      <c r="DY52" t="s">
        <v>972</v>
      </c>
      <c r="DZ52" t="s">
        <v>832</v>
      </c>
      <c r="EA52" t="s">
        <v>973</v>
      </c>
      <c r="EF52" t="s">
        <v>733</v>
      </c>
      <c r="EG52" t="s">
        <v>798</v>
      </c>
      <c r="EI52" t="s">
        <v>799</v>
      </c>
    </row>
    <row r="53" spans="122:139" ht="10.5" customHeight="1">
      <c r="DR53" t="s">
        <v>18</v>
      </c>
      <c r="DW53">
        <v>31223168</v>
      </c>
      <c r="DX53" t="s">
        <v>974</v>
      </c>
      <c r="DY53" t="s">
        <v>975</v>
      </c>
      <c r="DZ53" t="s">
        <v>832</v>
      </c>
      <c r="EA53" t="s">
        <v>976</v>
      </c>
      <c r="EB53" s="160">
        <v>43032</v>
      </c>
      <c r="EF53" t="s">
        <v>49</v>
      </c>
      <c r="EG53" t="s">
        <v>809</v>
      </c>
      <c r="EI53" t="s">
        <v>799</v>
      </c>
    </row>
    <row r="54" spans="122:139" ht="10.5" customHeight="1">
      <c r="DR54" t="s">
        <v>18</v>
      </c>
      <c r="DW54">
        <v>26499904</v>
      </c>
      <c r="DX54" t="s">
        <v>977</v>
      </c>
      <c r="DY54" t="s">
        <v>978</v>
      </c>
      <c r="DZ54" t="s">
        <v>846</v>
      </c>
      <c r="EA54" t="s">
        <v>979</v>
      </c>
      <c r="EF54" t="s">
        <v>49</v>
      </c>
      <c r="EG54" t="s">
        <v>809</v>
      </c>
      <c r="EI54" t="s">
        <v>799</v>
      </c>
    </row>
    <row r="55" spans="122:139" ht="10.5" customHeight="1">
      <c r="DR55" t="s">
        <v>18</v>
      </c>
      <c r="DW55">
        <v>27957520</v>
      </c>
      <c r="DX55" t="s">
        <v>980</v>
      </c>
      <c r="DY55" t="s">
        <v>981</v>
      </c>
      <c r="DZ55" t="s">
        <v>850</v>
      </c>
      <c r="EA55" t="s">
        <v>982</v>
      </c>
      <c r="EF55" t="s">
        <v>49</v>
      </c>
      <c r="EG55" t="s">
        <v>809</v>
      </c>
      <c r="EI55" t="s">
        <v>799</v>
      </c>
    </row>
    <row r="56" spans="122:139" ht="10.5" customHeight="1">
      <c r="DR56" t="s">
        <v>18</v>
      </c>
      <c r="DW56">
        <v>27666778</v>
      </c>
      <c r="DX56" t="s">
        <v>983</v>
      </c>
      <c r="DY56" t="s">
        <v>984</v>
      </c>
      <c r="DZ56" t="s">
        <v>963</v>
      </c>
      <c r="EA56" t="s">
        <v>985</v>
      </c>
      <c r="EB56" s="160">
        <v>40469</v>
      </c>
      <c r="EF56" t="s">
        <v>733</v>
      </c>
      <c r="EG56" t="s">
        <v>798</v>
      </c>
      <c r="EI56" t="s">
        <v>799</v>
      </c>
    </row>
    <row r="57" spans="122:139" ht="10.5" customHeight="1">
      <c r="DR57" t="s">
        <v>18</v>
      </c>
      <c r="DW57">
        <v>30433612</v>
      </c>
      <c r="DX57" t="s">
        <v>986</v>
      </c>
      <c r="DY57" t="s">
        <v>987</v>
      </c>
      <c r="DZ57" t="s">
        <v>988</v>
      </c>
      <c r="EA57" t="s">
        <v>989</v>
      </c>
      <c r="EF57" t="s">
        <v>733</v>
      </c>
      <c r="EG57" t="s">
        <v>798</v>
      </c>
      <c r="EI57" t="s">
        <v>799</v>
      </c>
    </row>
    <row r="58" spans="122:139" ht="10.5" customHeight="1">
      <c r="DR58" t="s">
        <v>18</v>
      </c>
      <c r="DW58">
        <v>31301206</v>
      </c>
      <c r="DX58" t="s">
        <v>990</v>
      </c>
      <c r="DY58" t="s">
        <v>991</v>
      </c>
      <c r="DZ58" t="s">
        <v>922</v>
      </c>
      <c r="EA58" t="s">
        <v>992</v>
      </c>
      <c r="EB58" s="160">
        <v>43376</v>
      </c>
      <c r="EF58" t="s">
        <v>49</v>
      </c>
      <c r="EG58" t="s">
        <v>809</v>
      </c>
      <c r="EI58" t="s">
        <v>799</v>
      </c>
    </row>
    <row r="59" spans="122:139" ht="10.5" customHeight="1">
      <c r="DR59" t="s">
        <v>18</v>
      </c>
      <c r="DW59">
        <v>26796821</v>
      </c>
      <c r="DX59" t="s">
        <v>993</v>
      </c>
      <c r="DY59" t="s">
        <v>994</v>
      </c>
      <c r="DZ59" t="s">
        <v>995</v>
      </c>
      <c r="EA59" t="s">
        <v>996</v>
      </c>
      <c r="EF59" t="s">
        <v>732</v>
      </c>
      <c r="EG59" t="s">
        <v>855</v>
      </c>
      <c r="EI59" t="s">
        <v>799</v>
      </c>
    </row>
    <row r="60" spans="122:139" ht="10.5" customHeight="1">
      <c r="DR60" t="s">
        <v>18</v>
      </c>
      <c r="DW60">
        <v>26832761</v>
      </c>
      <c r="DX60" t="s">
        <v>997</v>
      </c>
      <c r="DY60" t="s">
        <v>998</v>
      </c>
      <c r="DZ60" t="s">
        <v>999</v>
      </c>
      <c r="EA60" t="s">
        <v>1000</v>
      </c>
      <c r="EF60" t="s">
        <v>49</v>
      </c>
      <c r="EG60" t="s">
        <v>809</v>
      </c>
      <c r="EI60" t="s">
        <v>799</v>
      </c>
    </row>
    <row r="61" spans="122:139" ht="10.5" customHeight="1">
      <c r="DR61" t="s">
        <v>18</v>
      </c>
      <c r="DW61">
        <v>27954259</v>
      </c>
      <c r="DX61" t="s">
        <v>997</v>
      </c>
      <c r="DY61" t="s">
        <v>998</v>
      </c>
      <c r="DZ61" t="s">
        <v>1001</v>
      </c>
      <c r="EA61" t="s">
        <v>1000</v>
      </c>
      <c r="EF61" t="s">
        <v>49</v>
      </c>
      <c r="EG61" t="s">
        <v>809</v>
      </c>
      <c r="EI61" t="s">
        <v>799</v>
      </c>
    </row>
    <row r="62" spans="122:139" ht="10.5" customHeight="1">
      <c r="DR62" t="s">
        <v>18</v>
      </c>
      <c r="DW62">
        <v>30906887</v>
      </c>
      <c r="DX62" t="s">
        <v>1002</v>
      </c>
      <c r="DY62" t="s">
        <v>891</v>
      </c>
      <c r="DZ62" t="s">
        <v>1003</v>
      </c>
      <c r="EA62" t="s">
        <v>893</v>
      </c>
      <c r="EF62" t="s">
        <v>733</v>
      </c>
      <c r="EG62" t="s">
        <v>798</v>
      </c>
      <c r="EI62" t="s">
        <v>799</v>
      </c>
    </row>
    <row r="63" spans="122:139" ht="10.5" customHeight="1">
      <c r="DR63" t="s">
        <v>18</v>
      </c>
      <c r="DW63">
        <v>26358530</v>
      </c>
      <c r="DX63" t="s">
        <v>1004</v>
      </c>
      <c r="DY63" t="s">
        <v>1005</v>
      </c>
      <c r="DZ63" t="s">
        <v>1006</v>
      </c>
      <c r="EA63" t="s">
        <v>1007</v>
      </c>
      <c r="EF63" t="s">
        <v>49</v>
      </c>
      <c r="EG63" t="s">
        <v>809</v>
      </c>
      <c r="EI63" t="s">
        <v>799</v>
      </c>
    </row>
    <row r="64" spans="122:139" ht="10.5" customHeight="1">
      <c r="DR64" t="s">
        <v>18</v>
      </c>
      <c r="DW64">
        <v>27196237</v>
      </c>
      <c r="DX64" t="s">
        <v>1008</v>
      </c>
      <c r="DY64" t="s">
        <v>1009</v>
      </c>
      <c r="DZ64" t="s">
        <v>1010</v>
      </c>
      <c r="EA64" t="s">
        <v>1011</v>
      </c>
      <c r="EB64" s="160">
        <v>40786</v>
      </c>
      <c r="EF64" t="s">
        <v>49</v>
      </c>
      <c r="EG64" t="s">
        <v>809</v>
      </c>
      <c r="EI64" t="s">
        <v>799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7B9F-8539-148C-3A64-D7902B1675CC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3" customWidth="1"/>
    <col min="2" max="2" width="34.28515625" style="173" customWidth="1"/>
    <col min="3" max="3" width="10" style="173" customWidth="1"/>
    <col min="4" max="4" width="21.42578125" style="173" customWidth="1"/>
    <col min="5" max="5" width="28.5703125" style="173" customWidth="1"/>
    <col min="6" max="6" width="17.140625" style="173" customWidth="1"/>
  </cols>
  <sheetData>
    <row r="1" spans="1:6" ht="11.25" customHeight="1">
      <c r="A1" s="1" t="s">
        <v>1012</v>
      </c>
      <c r="B1" s="1" t="s">
        <v>1013</v>
      </c>
      <c r="C1" s="1" t="s">
        <v>70</v>
      </c>
      <c r="D1" s="1" t="s">
        <v>1014</v>
      </c>
      <c r="E1" s="1" t="s">
        <v>64</v>
      </c>
      <c r="F1" s="1" t="s">
        <v>1015</v>
      </c>
    </row>
    <row r="2" spans="1:6" ht="10.5" customHeight="1">
      <c r="A2" s="1" t="s">
        <v>1016</v>
      </c>
      <c r="B2" s="1" t="s">
        <v>1017</v>
      </c>
      <c r="C2" s="1" t="s">
        <v>1018</v>
      </c>
      <c r="D2" s="1" t="s">
        <v>1019</v>
      </c>
      <c r="E2" s="1" t="s">
        <v>1016</v>
      </c>
      <c r="F2" s="1" t="s">
        <v>1020</v>
      </c>
    </row>
    <row r="3" spans="1:6" ht="10.5" customHeight="1">
      <c r="A3" s="1" t="s">
        <v>1016</v>
      </c>
      <c r="B3" s="1" t="s">
        <v>1016</v>
      </c>
      <c r="C3" s="1" t="s">
        <v>1021</v>
      </c>
      <c r="D3" s="1" t="s">
        <v>1022</v>
      </c>
      <c r="E3" s="1" t="s">
        <v>1023</v>
      </c>
      <c r="F3" s="1" t="s">
        <v>1024</v>
      </c>
    </row>
    <row r="4" spans="1:6" ht="10.5" customHeight="1">
      <c r="A4" s="1" t="s">
        <v>1016</v>
      </c>
      <c r="B4" s="1" t="s">
        <v>1025</v>
      </c>
      <c r="C4" s="1" t="s">
        <v>1026</v>
      </c>
      <c r="D4" s="1" t="s">
        <v>1019</v>
      </c>
      <c r="E4" s="1" t="s">
        <v>1027</v>
      </c>
      <c r="F4" s="1" t="s">
        <v>1028</v>
      </c>
    </row>
    <row r="5" spans="1:6" ht="10.5" customHeight="1">
      <c r="A5" s="1" t="s">
        <v>1016</v>
      </c>
      <c r="B5" s="1" t="s">
        <v>1029</v>
      </c>
      <c r="C5" s="1" t="s">
        <v>1030</v>
      </c>
      <c r="D5" s="1" t="s">
        <v>1019</v>
      </c>
      <c r="E5" s="1" t="s">
        <v>1031</v>
      </c>
      <c r="F5" s="1" t="s">
        <v>1032</v>
      </c>
    </row>
    <row r="6" spans="1:6" ht="10.5" customHeight="1">
      <c r="A6" s="1" t="s">
        <v>1016</v>
      </c>
      <c r="B6" s="1" t="s">
        <v>1033</v>
      </c>
      <c r="C6" s="1" t="s">
        <v>1034</v>
      </c>
      <c r="D6" s="1" t="s">
        <v>1019</v>
      </c>
      <c r="E6" s="1" t="s">
        <v>1035</v>
      </c>
      <c r="F6" s="1" t="s">
        <v>1036</v>
      </c>
    </row>
    <row r="7" spans="1:6" ht="10.5" customHeight="1">
      <c r="A7" s="163" t="s">
        <v>1016</v>
      </c>
      <c r="B7" s="163" t="s">
        <v>1037</v>
      </c>
      <c r="C7" s="163" t="s">
        <v>1038</v>
      </c>
      <c r="D7" s="163" t="s">
        <v>1019</v>
      </c>
      <c r="E7" s="163" t="s">
        <v>1039</v>
      </c>
      <c r="F7" s="163" t="s">
        <v>1040</v>
      </c>
    </row>
    <row r="8" spans="1:6" ht="10.5" customHeight="1">
      <c r="A8" s="163" t="s">
        <v>1016</v>
      </c>
      <c r="B8" s="163" t="s">
        <v>1041</v>
      </c>
      <c r="C8" s="163" t="s">
        <v>1042</v>
      </c>
      <c r="D8" s="163" t="s">
        <v>1019</v>
      </c>
      <c r="E8" s="163" t="s">
        <v>1043</v>
      </c>
      <c r="F8" s="163" t="s">
        <v>1044</v>
      </c>
    </row>
    <row r="9" spans="1:6" ht="10.5" customHeight="1">
      <c r="A9" s="163" t="s">
        <v>1016</v>
      </c>
      <c r="B9" s="163" t="s">
        <v>1045</v>
      </c>
      <c r="C9" s="163" t="s">
        <v>1046</v>
      </c>
      <c r="D9" s="163" t="s">
        <v>1019</v>
      </c>
      <c r="E9" s="163" t="s">
        <v>1047</v>
      </c>
      <c r="F9" s="163" t="s">
        <v>1048</v>
      </c>
    </row>
    <row r="10" spans="1:6" ht="10.5" customHeight="1">
      <c r="A10" s="163" t="s">
        <v>1016</v>
      </c>
      <c r="B10" s="163" t="s">
        <v>1049</v>
      </c>
      <c r="C10" s="163" t="s">
        <v>1050</v>
      </c>
      <c r="D10" s="163" t="s">
        <v>1019</v>
      </c>
      <c r="E10" s="163" t="s">
        <v>1051</v>
      </c>
      <c r="F10" s="163" t="s">
        <v>1052</v>
      </c>
    </row>
    <row r="11" spans="1:6" ht="10.5" customHeight="1">
      <c r="A11" s="163" t="s">
        <v>1016</v>
      </c>
      <c r="B11" s="163" t="s">
        <v>1053</v>
      </c>
      <c r="C11" s="163" t="s">
        <v>1054</v>
      </c>
      <c r="D11" s="163" t="s">
        <v>1019</v>
      </c>
      <c r="E11" s="163" t="s">
        <v>1055</v>
      </c>
      <c r="F11" s="163" t="s">
        <v>1056</v>
      </c>
    </row>
    <row r="12" spans="1:6" ht="10.5" customHeight="1">
      <c r="A12" s="163" t="s">
        <v>1023</v>
      </c>
      <c r="B12" s="163" t="s">
        <v>1023</v>
      </c>
      <c r="C12" s="163" t="s">
        <v>1057</v>
      </c>
      <c r="D12" s="163" t="s">
        <v>1022</v>
      </c>
      <c r="E12" s="163" t="s">
        <v>1058</v>
      </c>
      <c r="F12" s="163" t="s">
        <v>1059</v>
      </c>
    </row>
    <row r="13" spans="1:6" ht="10.5" customHeight="1">
      <c r="A13" s="163" t="s">
        <v>1023</v>
      </c>
      <c r="B13" s="163" t="s">
        <v>1060</v>
      </c>
      <c r="C13" s="163" t="s">
        <v>1061</v>
      </c>
      <c r="D13" s="163" t="s">
        <v>1062</v>
      </c>
      <c r="E13" s="163" t="s">
        <v>1063</v>
      </c>
      <c r="F13" s="163" t="s">
        <v>1064</v>
      </c>
    </row>
    <row r="14" spans="1:6" ht="10.5" customHeight="1">
      <c r="A14" s="163" t="s">
        <v>1023</v>
      </c>
      <c r="B14" s="163" t="s">
        <v>1065</v>
      </c>
      <c r="C14" s="163" t="s">
        <v>1066</v>
      </c>
      <c r="D14" s="163" t="s">
        <v>1019</v>
      </c>
      <c r="E14" s="163" t="s">
        <v>1067</v>
      </c>
      <c r="F14" s="163" t="s">
        <v>1068</v>
      </c>
    </row>
    <row r="15" spans="1:6" ht="10.5" customHeight="1">
      <c r="A15" s="163" t="s">
        <v>1023</v>
      </c>
      <c r="B15" s="163" t="s">
        <v>1069</v>
      </c>
      <c r="C15" s="163" t="s">
        <v>1070</v>
      </c>
      <c r="D15" s="163" t="s">
        <v>1019</v>
      </c>
      <c r="E15" s="163" t="s">
        <v>1071</v>
      </c>
      <c r="F15" s="163" t="s">
        <v>1072</v>
      </c>
    </row>
    <row r="16" spans="1:6" ht="10.5" customHeight="1">
      <c r="A16" s="163" t="s">
        <v>1023</v>
      </c>
      <c r="B16" s="163" t="s">
        <v>1073</v>
      </c>
      <c r="C16" s="163" t="s">
        <v>1074</v>
      </c>
      <c r="D16" s="163" t="s">
        <v>1019</v>
      </c>
      <c r="E16" s="163" t="s">
        <v>1075</v>
      </c>
      <c r="F16" s="163" t="s">
        <v>1076</v>
      </c>
    </row>
    <row r="17" spans="1:6" ht="10.5" customHeight="1">
      <c r="A17" s="163" t="s">
        <v>1023</v>
      </c>
      <c r="B17" s="163" t="s">
        <v>1077</v>
      </c>
      <c r="C17" s="163" t="s">
        <v>1078</v>
      </c>
      <c r="D17" s="163" t="s">
        <v>1019</v>
      </c>
      <c r="E17" s="163" t="s">
        <v>1079</v>
      </c>
      <c r="F17" s="163" t="s">
        <v>1080</v>
      </c>
    </row>
    <row r="18" spans="1:6" ht="10.5" customHeight="1">
      <c r="A18" s="163" t="s">
        <v>1023</v>
      </c>
      <c r="B18" s="163" t="s">
        <v>1081</v>
      </c>
      <c r="C18" s="163" t="s">
        <v>1082</v>
      </c>
      <c r="D18" s="163" t="s">
        <v>1019</v>
      </c>
      <c r="E18" s="163" t="s">
        <v>1083</v>
      </c>
      <c r="F18" s="163" t="s">
        <v>1084</v>
      </c>
    </row>
    <row r="19" spans="1:6" ht="10.5" customHeight="1">
      <c r="A19" s="163" t="s">
        <v>1023</v>
      </c>
      <c r="B19" s="163" t="s">
        <v>1085</v>
      </c>
      <c r="C19" s="163" t="s">
        <v>1086</v>
      </c>
      <c r="D19" s="163" t="s">
        <v>1019</v>
      </c>
      <c r="E19" s="163" t="s">
        <v>1087</v>
      </c>
      <c r="F19" s="163" t="s">
        <v>1088</v>
      </c>
    </row>
    <row r="20" spans="1:6" ht="10.5" customHeight="1">
      <c r="A20" s="163" t="s">
        <v>1023</v>
      </c>
      <c r="B20" s="163" t="s">
        <v>1089</v>
      </c>
      <c r="C20" s="163" t="s">
        <v>1090</v>
      </c>
      <c r="D20" s="163" t="s">
        <v>1019</v>
      </c>
      <c r="E20" s="163" t="s">
        <v>1091</v>
      </c>
      <c r="F20" s="163" t="s">
        <v>1092</v>
      </c>
    </row>
    <row r="21" spans="1:6" ht="10.5" customHeight="1">
      <c r="A21" s="163" t="s">
        <v>1023</v>
      </c>
      <c r="B21" s="163" t="s">
        <v>1093</v>
      </c>
      <c r="C21" s="163" t="s">
        <v>1094</v>
      </c>
      <c r="D21" s="163" t="s">
        <v>1019</v>
      </c>
      <c r="E21" s="163" t="s">
        <v>1095</v>
      </c>
      <c r="F21" s="163" t="s">
        <v>1096</v>
      </c>
    </row>
    <row r="22" spans="1:6" ht="10.5" customHeight="1">
      <c r="A22" s="163" t="s">
        <v>1023</v>
      </c>
      <c r="B22" s="163" t="s">
        <v>1097</v>
      </c>
      <c r="C22" s="163" t="s">
        <v>1098</v>
      </c>
      <c r="D22" s="163" t="s">
        <v>1019</v>
      </c>
      <c r="E22" s="163" t="s">
        <v>1099</v>
      </c>
      <c r="F22" s="163" t="s">
        <v>1100</v>
      </c>
    </row>
    <row r="23" spans="1:6" ht="10.5" customHeight="1">
      <c r="A23" s="163" t="s">
        <v>1023</v>
      </c>
      <c r="B23" s="163" t="s">
        <v>1101</v>
      </c>
      <c r="C23" s="163" t="s">
        <v>1102</v>
      </c>
      <c r="D23" s="163" t="s">
        <v>1019</v>
      </c>
      <c r="E23" s="163" t="s">
        <v>1103</v>
      </c>
      <c r="F23" s="163" t="s">
        <v>1104</v>
      </c>
    </row>
    <row r="24" spans="1:6" ht="10.5" customHeight="1">
      <c r="A24" s="163" t="s">
        <v>1023</v>
      </c>
      <c r="B24" s="163" t="s">
        <v>1105</v>
      </c>
      <c r="C24" s="163" t="s">
        <v>1106</v>
      </c>
      <c r="D24" s="163" t="s">
        <v>1019</v>
      </c>
      <c r="E24" s="163" t="s">
        <v>65</v>
      </c>
      <c r="F24" s="163" t="s">
        <v>1107</v>
      </c>
    </row>
    <row r="25" spans="1:6" ht="10.5" customHeight="1">
      <c r="A25" s="163" t="s">
        <v>1027</v>
      </c>
      <c r="B25" s="163" t="s">
        <v>1108</v>
      </c>
      <c r="C25" s="163" t="s">
        <v>1109</v>
      </c>
      <c r="D25" s="163" t="s">
        <v>1019</v>
      </c>
      <c r="E25" s="163" t="s">
        <v>1110</v>
      </c>
      <c r="F25" s="163" t="s">
        <v>1111</v>
      </c>
    </row>
    <row r="26" spans="1:6" ht="10.5" customHeight="1">
      <c r="A26" s="163" t="s">
        <v>1027</v>
      </c>
      <c r="B26" s="163" t="s">
        <v>1112</v>
      </c>
      <c r="C26" s="163" t="s">
        <v>1113</v>
      </c>
      <c r="D26" s="163" t="s">
        <v>1019</v>
      </c>
      <c r="E26" s="163" t="s">
        <v>1114</v>
      </c>
      <c r="F26" s="163" t="s">
        <v>1115</v>
      </c>
    </row>
    <row r="27" spans="1:6" ht="10.5" customHeight="1">
      <c r="A27" s="163" t="s">
        <v>1027</v>
      </c>
      <c r="B27" s="163" t="s">
        <v>1116</v>
      </c>
      <c r="C27" s="163" t="s">
        <v>1117</v>
      </c>
      <c r="D27" s="163" t="s">
        <v>1019</v>
      </c>
      <c r="E27" s="163" t="s">
        <v>1118</v>
      </c>
      <c r="F27" s="163" t="s">
        <v>1119</v>
      </c>
    </row>
    <row r="28" spans="1:6" ht="10.5" customHeight="1">
      <c r="A28" s="163" t="s">
        <v>1027</v>
      </c>
      <c r="B28" s="163" t="s">
        <v>1027</v>
      </c>
      <c r="C28" s="163" t="s">
        <v>1120</v>
      </c>
      <c r="D28" s="163" t="s">
        <v>1022</v>
      </c>
      <c r="E28" s="163" t="s">
        <v>1121</v>
      </c>
      <c r="F28" s="163" t="s">
        <v>1122</v>
      </c>
    </row>
    <row r="29" spans="1:6" ht="10.5" customHeight="1">
      <c r="A29" s="163" t="s">
        <v>1027</v>
      </c>
      <c r="B29" s="163" t="s">
        <v>1123</v>
      </c>
      <c r="C29" s="163" t="s">
        <v>1124</v>
      </c>
      <c r="D29" s="163" t="s">
        <v>1019</v>
      </c>
      <c r="E29" s="163" t="s">
        <v>1125</v>
      </c>
      <c r="F29" s="163" t="s">
        <v>1126</v>
      </c>
    </row>
    <row r="30" spans="1:6" ht="10.5" customHeight="1">
      <c r="A30" s="163" t="s">
        <v>1027</v>
      </c>
      <c r="B30" s="163" t="s">
        <v>1127</v>
      </c>
      <c r="C30" s="163" t="s">
        <v>1128</v>
      </c>
      <c r="D30" s="163" t="s">
        <v>1019</v>
      </c>
      <c r="E30" s="163" t="s">
        <v>1129</v>
      </c>
      <c r="F30" s="163" t="s">
        <v>1130</v>
      </c>
    </row>
    <row r="31" spans="1:6" ht="10.5" customHeight="1">
      <c r="A31" s="163" t="s">
        <v>1027</v>
      </c>
      <c r="B31" s="163" t="s">
        <v>1131</v>
      </c>
      <c r="C31" s="163" t="s">
        <v>1132</v>
      </c>
      <c r="D31" s="163" t="s">
        <v>1062</v>
      </c>
      <c r="E31" s="163" t="s">
        <v>1133</v>
      </c>
      <c r="F31" s="163" t="s">
        <v>1134</v>
      </c>
    </row>
    <row r="32" spans="1:6" ht="10.5" customHeight="1">
      <c r="A32" s="163" t="s">
        <v>1027</v>
      </c>
      <c r="B32" s="163" t="s">
        <v>1135</v>
      </c>
      <c r="C32" s="163" t="s">
        <v>1136</v>
      </c>
      <c r="D32" s="163" t="s">
        <v>1019</v>
      </c>
      <c r="E32" s="163" t="s">
        <v>1137</v>
      </c>
      <c r="F32" s="163" t="s">
        <v>1138</v>
      </c>
    </row>
    <row r="33" spans="1:6" ht="10.5" customHeight="1">
      <c r="A33" s="163" t="s">
        <v>1027</v>
      </c>
      <c r="B33" s="163" t="s">
        <v>1139</v>
      </c>
      <c r="C33" s="163" t="s">
        <v>1140</v>
      </c>
      <c r="D33" s="163" t="s">
        <v>1019</v>
      </c>
      <c r="E33" s="163" t="s">
        <v>1141</v>
      </c>
      <c r="F33" s="163" t="s">
        <v>1142</v>
      </c>
    </row>
    <row r="34" spans="1:6" ht="10.5" customHeight="1">
      <c r="A34" s="163" t="s">
        <v>1027</v>
      </c>
      <c r="B34" s="163" t="s">
        <v>1143</v>
      </c>
      <c r="C34" s="163" t="s">
        <v>1144</v>
      </c>
      <c r="D34" s="163" t="s">
        <v>1019</v>
      </c>
      <c r="E34" s="163" t="s">
        <v>1145</v>
      </c>
      <c r="F34" s="163" t="s">
        <v>1146</v>
      </c>
    </row>
    <row r="35" spans="1:6" ht="10.5" customHeight="1">
      <c r="A35" s="163" t="s">
        <v>1027</v>
      </c>
      <c r="B35" s="163" t="s">
        <v>1147</v>
      </c>
      <c r="C35" s="163" t="s">
        <v>1148</v>
      </c>
      <c r="D35" s="163" t="s">
        <v>1019</v>
      </c>
      <c r="E35" s="163" t="s">
        <v>1149</v>
      </c>
      <c r="F35" s="163" t="s">
        <v>1150</v>
      </c>
    </row>
    <row r="36" spans="1:6" ht="10.5" customHeight="1">
      <c r="A36" s="163" t="s">
        <v>1027</v>
      </c>
      <c r="B36" s="163" t="s">
        <v>1151</v>
      </c>
      <c r="C36" s="163" t="s">
        <v>1152</v>
      </c>
      <c r="D36" s="163" t="s">
        <v>1019</v>
      </c>
      <c r="E36" s="163" t="s">
        <v>1153</v>
      </c>
      <c r="F36" s="163" t="s">
        <v>1154</v>
      </c>
    </row>
    <row r="37" spans="1:6" ht="10.5" customHeight="1">
      <c r="A37" s="163" t="s">
        <v>1027</v>
      </c>
      <c r="B37" s="163" t="s">
        <v>1155</v>
      </c>
      <c r="C37" s="163" t="s">
        <v>1156</v>
      </c>
      <c r="D37" s="163" t="s">
        <v>1019</v>
      </c>
    </row>
    <row r="38" spans="1:6" ht="10.5" customHeight="1">
      <c r="A38" s="163" t="s">
        <v>1027</v>
      </c>
      <c r="B38" s="163" t="s">
        <v>1157</v>
      </c>
      <c r="C38" s="163" t="s">
        <v>1158</v>
      </c>
      <c r="D38" s="163" t="s">
        <v>1019</v>
      </c>
    </row>
    <row r="39" spans="1:6" ht="10.5" customHeight="1">
      <c r="A39" s="163" t="s">
        <v>1027</v>
      </c>
      <c r="B39" s="163" t="s">
        <v>1159</v>
      </c>
      <c r="C39" s="163" t="s">
        <v>1160</v>
      </c>
      <c r="D39" s="163" t="s">
        <v>1019</v>
      </c>
    </row>
    <row r="40" spans="1:6" ht="10.5" customHeight="1">
      <c r="A40" s="163" t="s">
        <v>1027</v>
      </c>
      <c r="B40" s="163" t="s">
        <v>1161</v>
      </c>
      <c r="C40" s="163" t="s">
        <v>1162</v>
      </c>
      <c r="D40" s="163" t="s">
        <v>1019</v>
      </c>
    </row>
    <row r="41" spans="1:6" ht="10.5" customHeight="1">
      <c r="A41" s="163" t="s">
        <v>1031</v>
      </c>
      <c r="B41" s="163" t="s">
        <v>1031</v>
      </c>
      <c r="C41" s="163" t="s">
        <v>1163</v>
      </c>
      <c r="D41" s="163" t="s">
        <v>1022</v>
      </c>
    </row>
    <row r="42" spans="1:6" ht="10.5" customHeight="1">
      <c r="A42" s="163" t="s">
        <v>1031</v>
      </c>
      <c r="B42" s="163" t="s">
        <v>1164</v>
      </c>
      <c r="C42" s="163" t="s">
        <v>1165</v>
      </c>
      <c r="D42" s="163" t="s">
        <v>1019</v>
      </c>
    </row>
    <row r="43" spans="1:6" ht="10.5" customHeight="1">
      <c r="A43" s="163" t="s">
        <v>1031</v>
      </c>
      <c r="B43" s="163" t="s">
        <v>1166</v>
      </c>
      <c r="C43" s="163" t="s">
        <v>1167</v>
      </c>
      <c r="D43" s="163" t="s">
        <v>1019</v>
      </c>
    </row>
    <row r="44" spans="1:6" ht="10.5" customHeight="1">
      <c r="A44" s="163" t="s">
        <v>1031</v>
      </c>
      <c r="B44" s="163" t="s">
        <v>1168</v>
      </c>
      <c r="C44" s="163" t="s">
        <v>1169</v>
      </c>
      <c r="D44" s="163" t="s">
        <v>1019</v>
      </c>
    </row>
    <row r="45" spans="1:6" ht="10.5" customHeight="1">
      <c r="A45" s="163" t="s">
        <v>1031</v>
      </c>
      <c r="B45" s="163" t="s">
        <v>1170</v>
      </c>
      <c r="C45" s="163" t="s">
        <v>1171</v>
      </c>
      <c r="D45" s="163" t="s">
        <v>1019</v>
      </c>
    </row>
    <row r="46" spans="1:6" ht="10.5" customHeight="1">
      <c r="A46" s="163" t="s">
        <v>1031</v>
      </c>
      <c r="B46" s="163" t="s">
        <v>1172</v>
      </c>
      <c r="C46" s="163" t="s">
        <v>1173</v>
      </c>
      <c r="D46" s="163" t="s">
        <v>1019</v>
      </c>
    </row>
    <row r="47" spans="1:6" ht="10.5" customHeight="1">
      <c r="A47" s="163" t="s">
        <v>1031</v>
      </c>
      <c r="B47" s="163" t="s">
        <v>1174</v>
      </c>
      <c r="C47" s="163" t="s">
        <v>1175</v>
      </c>
      <c r="D47" s="163" t="s">
        <v>1019</v>
      </c>
    </row>
    <row r="48" spans="1:6" ht="10.5" customHeight="1">
      <c r="A48" s="163" t="s">
        <v>1031</v>
      </c>
      <c r="B48" s="163" t="s">
        <v>1176</v>
      </c>
      <c r="C48" s="163" t="s">
        <v>1177</v>
      </c>
      <c r="D48" s="163" t="s">
        <v>1019</v>
      </c>
    </row>
    <row r="49" spans="1:4" ht="10.5" customHeight="1">
      <c r="A49" s="163" t="s">
        <v>1031</v>
      </c>
      <c r="B49" s="163" t="s">
        <v>1178</v>
      </c>
      <c r="C49" s="163" t="s">
        <v>1179</v>
      </c>
      <c r="D49" s="163" t="s">
        <v>1019</v>
      </c>
    </row>
    <row r="50" spans="1:4" ht="10.5" customHeight="1">
      <c r="A50" s="163" t="s">
        <v>1031</v>
      </c>
      <c r="B50" s="163" t="s">
        <v>1180</v>
      </c>
      <c r="C50" s="163" t="s">
        <v>1181</v>
      </c>
      <c r="D50" s="163" t="s">
        <v>1019</v>
      </c>
    </row>
    <row r="51" spans="1:4" ht="10.5" customHeight="1">
      <c r="A51" s="163" t="s">
        <v>1031</v>
      </c>
      <c r="B51" s="163" t="s">
        <v>1182</v>
      </c>
      <c r="C51" s="163" t="s">
        <v>1183</v>
      </c>
      <c r="D51" s="163" t="s">
        <v>1019</v>
      </c>
    </row>
    <row r="52" spans="1:4" ht="10.5" customHeight="1">
      <c r="A52" s="163" t="s">
        <v>1031</v>
      </c>
      <c r="B52" s="163" t="s">
        <v>1184</v>
      </c>
      <c r="C52" s="163" t="s">
        <v>1185</v>
      </c>
      <c r="D52" s="163" t="s">
        <v>1019</v>
      </c>
    </row>
    <row r="53" spans="1:4" ht="10.5" customHeight="1">
      <c r="A53" s="163" t="s">
        <v>1031</v>
      </c>
      <c r="B53" s="163" t="s">
        <v>1186</v>
      </c>
      <c r="C53" s="163" t="s">
        <v>1187</v>
      </c>
      <c r="D53" s="163" t="s">
        <v>1019</v>
      </c>
    </row>
    <row r="54" spans="1:4" ht="10.5" customHeight="1">
      <c r="A54" s="163" t="s">
        <v>1031</v>
      </c>
      <c r="B54" s="163" t="s">
        <v>1188</v>
      </c>
      <c r="C54" s="163" t="s">
        <v>1189</v>
      </c>
      <c r="D54" s="163" t="s">
        <v>1019</v>
      </c>
    </row>
    <row r="55" spans="1:4" ht="10.5" customHeight="1">
      <c r="A55" s="163" t="s">
        <v>1031</v>
      </c>
      <c r="B55" s="163" t="s">
        <v>1190</v>
      </c>
      <c r="C55" s="163" t="s">
        <v>1191</v>
      </c>
      <c r="D55" s="163" t="s">
        <v>1019</v>
      </c>
    </row>
    <row r="56" spans="1:4" ht="10.5" customHeight="1">
      <c r="A56" s="163" t="s">
        <v>1031</v>
      </c>
      <c r="B56" s="163" t="s">
        <v>1192</v>
      </c>
      <c r="C56" s="163" t="s">
        <v>1193</v>
      </c>
      <c r="D56" s="163" t="s">
        <v>1019</v>
      </c>
    </row>
    <row r="57" spans="1:4" ht="10.5" customHeight="1">
      <c r="A57" s="163" t="s">
        <v>1031</v>
      </c>
      <c r="B57" s="163" t="s">
        <v>1194</v>
      </c>
      <c r="C57" s="163" t="s">
        <v>1195</v>
      </c>
      <c r="D57" s="163" t="s">
        <v>1019</v>
      </c>
    </row>
    <row r="58" spans="1:4" ht="10.5" customHeight="1">
      <c r="A58" s="163" t="s">
        <v>1031</v>
      </c>
      <c r="B58" s="163" t="s">
        <v>1196</v>
      </c>
      <c r="C58" s="163" t="s">
        <v>1197</v>
      </c>
      <c r="D58" s="163" t="s">
        <v>1019</v>
      </c>
    </row>
    <row r="59" spans="1:4" ht="10.5" customHeight="1">
      <c r="A59" s="163" t="s">
        <v>1031</v>
      </c>
      <c r="B59" s="163" t="s">
        <v>1198</v>
      </c>
      <c r="C59" s="163" t="s">
        <v>1199</v>
      </c>
      <c r="D59" s="163" t="s">
        <v>1019</v>
      </c>
    </row>
    <row r="60" spans="1:4" ht="10.5" customHeight="1">
      <c r="A60" s="163" t="s">
        <v>1035</v>
      </c>
      <c r="B60" s="163" t="s">
        <v>1035</v>
      </c>
      <c r="C60" s="163" t="s">
        <v>1200</v>
      </c>
      <c r="D60" s="163" t="s">
        <v>1201</v>
      </c>
    </row>
    <row r="61" spans="1:4" ht="10.5" customHeight="1">
      <c r="A61" s="163" t="s">
        <v>1039</v>
      </c>
      <c r="B61" s="163" t="s">
        <v>1039</v>
      </c>
      <c r="C61" s="163" t="s">
        <v>1202</v>
      </c>
      <c r="D61" s="163" t="s">
        <v>1201</v>
      </c>
    </row>
    <row r="62" spans="1:4" ht="10.5" customHeight="1">
      <c r="A62" s="163" t="s">
        <v>1043</v>
      </c>
      <c r="B62" s="163" t="s">
        <v>1043</v>
      </c>
      <c r="C62" s="163" t="s">
        <v>1203</v>
      </c>
      <c r="D62" s="163" t="s">
        <v>1201</v>
      </c>
    </row>
    <row r="63" spans="1:4" ht="10.5" customHeight="1">
      <c r="A63" s="163" t="s">
        <v>1047</v>
      </c>
      <c r="B63" s="163" t="s">
        <v>1047</v>
      </c>
      <c r="C63" s="163" t="s">
        <v>1204</v>
      </c>
      <c r="D63" s="163" t="s">
        <v>1201</v>
      </c>
    </row>
    <row r="64" spans="1:4" ht="10.5" customHeight="1">
      <c r="A64" s="163" t="s">
        <v>1051</v>
      </c>
      <c r="B64" s="163" t="s">
        <v>1205</v>
      </c>
      <c r="C64" s="163" t="s">
        <v>1206</v>
      </c>
      <c r="D64" s="163" t="s">
        <v>1019</v>
      </c>
    </row>
    <row r="65" spans="1:4" ht="10.5" customHeight="1">
      <c r="A65" s="163" t="s">
        <v>1051</v>
      </c>
      <c r="B65" s="163" t="s">
        <v>1207</v>
      </c>
      <c r="C65" s="163" t="s">
        <v>1208</v>
      </c>
      <c r="D65" s="163" t="s">
        <v>1019</v>
      </c>
    </row>
    <row r="66" spans="1:4" ht="10.5" customHeight="1">
      <c r="A66" s="163" t="s">
        <v>1051</v>
      </c>
      <c r="B66" s="163" t="s">
        <v>1051</v>
      </c>
      <c r="C66" s="163" t="s">
        <v>1209</v>
      </c>
      <c r="D66" s="163" t="s">
        <v>1022</v>
      </c>
    </row>
    <row r="67" spans="1:4" ht="10.5" customHeight="1">
      <c r="A67" s="163" t="s">
        <v>1051</v>
      </c>
      <c r="B67" s="163" t="s">
        <v>1210</v>
      </c>
      <c r="C67" s="163" t="s">
        <v>1211</v>
      </c>
      <c r="D67" s="163" t="s">
        <v>1019</v>
      </c>
    </row>
    <row r="68" spans="1:4" ht="10.5" customHeight="1">
      <c r="A68" s="163" t="s">
        <v>1051</v>
      </c>
      <c r="B68" s="163" t="s">
        <v>1212</v>
      </c>
      <c r="C68" s="163" t="s">
        <v>1213</v>
      </c>
      <c r="D68" s="163" t="s">
        <v>1019</v>
      </c>
    </row>
    <row r="69" spans="1:4" ht="10.5" customHeight="1">
      <c r="A69" s="163" t="s">
        <v>1051</v>
      </c>
      <c r="B69" s="163" t="s">
        <v>1214</v>
      </c>
      <c r="C69" s="163" t="s">
        <v>1215</v>
      </c>
      <c r="D69" s="163" t="s">
        <v>1019</v>
      </c>
    </row>
    <row r="70" spans="1:4" ht="10.5" customHeight="1">
      <c r="A70" s="163" t="s">
        <v>1051</v>
      </c>
      <c r="B70" s="163" t="s">
        <v>1216</v>
      </c>
      <c r="C70" s="163" t="s">
        <v>1217</v>
      </c>
      <c r="D70" s="163" t="s">
        <v>1019</v>
      </c>
    </row>
    <row r="71" spans="1:4" ht="10.5" customHeight="1">
      <c r="A71" s="163" t="s">
        <v>1051</v>
      </c>
      <c r="B71" s="163" t="s">
        <v>1218</v>
      </c>
      <c r="C71" s="163" t="s">
        <v>1219</v>
      </c>
      <c r="D71" s="163" t="s">
        <v>1019</v>
      </c>
    </row>
    <row r="72" spans="1:4" ht="10.5" customHeight="1">
      <c r="A72" s="163" t="s">
        <v>1051</v>
      </c>
      <c r="B72" s="163" t="s">
        <v>1220</v>
      </c>
      <c r="C72" s="163" t="s">
        <v>1221</v>
      </c>
      <c r="D72" s="163" t="s">
        <v>1019</v>
      </c>
    </row>
    <row r="73" spans="1:4" ht="10.5" customHeight="1">
      <c r="A73" s="163" t="s">
        <v>1051</v>
      </c>
      <c r="B73" s="163" t="s">
        <v>1222</v>
      </c>
      <c r="C73" s="163" t="s">
        <v>1223</v>
      </c>
      <c r="D73" s="163" t="s">
        <v>1019</v>
      </c>
    </row>
    <row r="74" spans="1:4" ht="10.5" customHeight="1">
      <c r="A74" s="163" t="s">
        <v>1051</v>
      </c>
      <c r="B74" s="163" t="s">
        <v>1224</v>
      </c>
      <c r="C74" s="163" t="s">
        <v>1225</v>
      </c>
      <c r="D74" s="163" t="s">
        <v>1019</v>
      </c>
    </row>
    <row r="75" spans="1:4" ht="10.5" customHeight="1">
      <c r="A75" s="163" t="s">
        <v>1051</v>
      </c>
      <c r="B75" s="163" t="s">
        <v>1226</v>
      </c>
      <c r="C75" s="163" t="s">
        <v>1227</v>
      </c>
      <c r="D75" s="163" t="s">
        <v>1019</v>
      </c>
    </row>
    <row r="76" spans="1:4" ht="10.5" customHeight="1">
      <c r="A76" s="163" t="s">
        <v>1051</v>
      </c>
      <c r="B76" s="163" t="s">
        <v>1228</v>
      </c>
      <c r="C76" s="163" t="s">
        <v>1229</v>
      </c>
      <c r="D76" s="163" t="s">
        <v>1019</v>
      </c>
    </row>
    <row r="77" spans="1:4" ht="10.5" customHeight="1">
      <c r="A77" s="163" t="s">
        <v>1051</v>
      </c>
      <c r="B77" s="163" t="s">
        <v>1230</v>
      </c>
      <c r="C77" s="163" t="s">
        <v>1231</v>
      </c>
      <c r="D77" s="163" t="s">
        <v>1019</v>
      </c>
    </row>
    <row r="78" spans="1:4" ht="10.5" customHeight="1">
      <c r="A78" s="163" t="s">
        <v>1055</v>
      </c>
      <c r="B78" s="163" t="s">
        <v>1232</v>
      </c>
      <c r="C78" s="163" t="s">
        <v>1233</v>
      </c>
      <c r="D78" s="163" t="s">
        <v>1019</v>
      </c>
    </row>
    <row r="79" spans="1:4" ht="10.5" customHeight="1">
      <c r="A79" s="163" t="s">
        <v>1055</v>
      </c>
      <c r="B79" s="163" t="s">
        <v>1234</v>
      </c>
      <c r="C79" s="163" t="s">
        <v>1235</v>
      </c>
      <c r="D79" s="163" t="s">
        <v>1019</v>
      </c>
    </row>
    <row r="80" spans="1:4" ht="10.5" customHeight="1">
      <c r="A80" s="163" t="s">
        <v>1055</v>
      </c>
      <c r="B80" s="163" t="s">
        <v>1236</v>
      </c>
      <c r="C80" s="163" t="s">
        <v>1237</v>
      </c>
      <c r="D80" s="163" t="s">
        <v>1019</v>
      </c>
    </row>
    <row r="81" spans="1:4" ht="10.5" customHeight="1">
      <c r="A81" s="163" t="s">
        <v>1055</v>
      </c>
      <c r="B81" s="163" t="s">
        <v>1238</v>
      </c>
      <c r="C81" s="163" t="s">
        <v>1239</v>
      </c>
      <c r="D81" s="163" t="s">
        <v>1019</v>
      </c>
    </row>
    <row r="82" spans="1:4" ht="10.5" customHeight="1">
      <c r="A82" s="163" t="s">
        <v>1055</v>
      </c>
      <c r="B82" s="163" t="s">
        <v>1055</v>
      </c>
      <c r="C82" s="163" t="s">
        <v>1240</v>
      </c>
      <c r="D82" s="163" t="s">
        <v>1022</v>
      </c>
    </row>
    <row r="83" spans="1:4" ht="10.5" customHeight="1">
      <c r="A83" s="163" t="s">
        <v>1055</v>
      </c>
      <c r="B83" s="163" t="s">
        <v>1241</v>
      </c>
      <c r="C83" s="163" t="s">
        <v>1242</v>
      </c>
      <c r="D83" s="163" t="s">
        <v>1019</v>
      </c>
    </row>
    <row r="84" spans="1:4" ht="10.5" customHeight="1">
      <c r="A84" s="163" t="s">
        <v>1055</v>
      </c>
      <c r="B84" s="163" t="s">
        <v>1243</v>
      </c>
      <c r="C84" s="163" t="s">
        <v>1244</v>
      </c>
      <c r="D84" s="163" t="s">
        <v>1019</v>
      </c>
    </row>
    <row r="85" spans="1:4" ht="10.5" customHeight="1">
      <c r="A85" s="163" t="s">
        <v>1055</v>
      </c>
      <c r="B85" s="163" t="s">
        <v>1245</v>
      </c>
      <c r="C85" s="163" t="s">
        <v>1246</v>
      </c>
      <c r="D85" s="163" t="s">
        <v>1019</v>
      </c>
    </row>
    <row r="86" spans="1:4" ht="10.5" customHeight="1">
      <c r="A86" s="163" t="s">
        <v>1055</v>
      </c>
      <c r="B86" s="163" t="s">
        <v>1247</v>
      </c>
      <c r="C86" s="163" t="s">
        <v>1248</v>
      </c>
      <c r="D86" s="163" t="s">
        <v>1019</v>
      </c>
    </row>
    <row r="87" spans="1:4" ht="10.5" customHeight="1">
      <c r="A87" s="163" t="s">
        <v>1055</v>
      </c>
      <c r="B87" s="163" t="s">
        <v>1249</v>
      </c>
      <c r="C87" s="163" t="s">
        <v>1250</v>
      </c>
      <c r="D87" s="163" t="s">
        <v>1019</v>
      </c>
    </row>
    <row r="88" spans="1:4" ht="10.5" customHeight="1">
      <c r="A88" s="163" t="s">
        <v>1055</v>
      </c>
      <c r="B88" s="163" t="s">
        <v>1251</v>
      </c>
      <c r="C88" s="163" t="s">
        <v>1252</v>
      </c>
      <c r="D88" s="163" t="s">
        <v>1019</v>
      </c>
    </row>
    <row r="89" spans="1:4" ht="10.5" customHeight="1">
      <c r="A89" s="163" t="s">
        <v>1055</v>
      </c>
      <c r="B89" s="163" t="s">
        <v>1253</v>
      </c>
      <c r="C89" s="163" t="s">
        <v>1254</v>
      </c>
      <c r="D89" s="163" t="s">
        <v>1019</v>
      </c>
    </row>
    <row r="90" spans="1:4" ht="10.5" customHeight="1">
      <c r="A90" s="163" t="s">
        <v>1055</v>
      </c>
      <c r="B90" s="163" t="s">
        <v>1255</v>
      </c>
      <c r="C90" s="163" t="s">
        <v>1256</v>
      </c>
      <c r="D90" s="163" t="s">
        <v>1019</v>
      </c>
    </row>
    <row r="91" spans="1:4" ht="10.5" customHeight="1">
      <c r="A91" s="163" t="s">
        <v>1055</v>
      </c>
      <c r="B91" s="163" t="s">
        <v>1257</v>
      </c>
      <c r="C91" s="163" t="s">
        <v>1258</v>
      </c>
      <c r="D91" s="163" t="s">
        <v>1019</v>
      </c>
    </row>
    <row r="92" spans="1:4" ht="10.5" customHeight="1">
      <c r="A92" s="163" t="s">
        <v>1055</v>
      </c>
      <c r="B92" s="163" t="s">
        <v>1259</v>
      </c>
      <c r="C92" s="163" t="s">
        <v>1260</v>
      </c>
      <c r="D92" s="163" t="s">
        <v>1019</v>
      </c>
    </row>
    <row r="93" spans="1:4" ht="10.5" customHeight="1">
      <c r="A93" s="163" t="s">
        <v>1058</v>
      </c>
      <c r="B93" s="163" t="s">
        <v>1261</v>
      </c>
      <c r="C93" s="163" t="s">
        <v>1262</v>
      </c>
      <c r="D93" s="163" t="s">
        <v>1019</v>
      </c>
    </row>
    <row r="94" spans="1:4" ht="10.5" customHeight="1">
      <c r="A94" s="163" t="s">
        <v>1058</v>
      </c>
      <c r="B94" s="163" t="s">
        <v>1263</v>
      </c>
      <c r="C94" s="163" t="s">
        <v>1264</v>
      </c>
      <c r="D94" s="163" t="s">
        <v>1019</v>
      </c>
    </row>
    <row r="95" spans="1:4" ht="10.5" customHeight="1">
      <c r="A95" s="163" t="s">
        <v>1058</v>
      </c>
      <c r="B95" s="163" t="s">
        <v>1265</v>
      </c>
      <c r="C95" s="163" t="s">
        <v>1266</v>
      </c>
      <c r="D95" s="163" t="s">
        <v>1019</v>
      </c>
    </row>
    <row r="96" spans="1:4" ht="10.5" customHeight="1">
      <c r="A96" s="163" t="s">
        <v>1058</v>
      </c>
      <c r="B96" s="163" t="s">
        <v>1267</v>
      </c>
      <c r="C96" s="163" t="s">
        <v>1268</v>
      </c>
      <c r="D96" s="163" t="s">
        <v>1019</v>
      </c>
    </row>
    <row r="97" spans="1:4" ht="10.5" customHeight="1">
      <c r="A97" s="163" t="s">
        <v>1058</v>
      </c>
      <c r="B97" s="163" t="s">
        <v>1269</v>
      </c>
      <c r="C97" s="163" t="s">
        <v>1270</v>
      </c>
      <c r="D97" s="163" t="s">
        <v>1019</v>
      </c>
    </row>
    <row r="98" spans="1:4" ht="10.5" customHeight="1">
      <c r="A98" s="163" t="s">
        <v>1058</v>
      </c>
      <c r="B98" s="163" t="s">
        <v>1271</v>
      </c>
      <c r="C98" s="163" t="s">
        <v>1272</v>
      </c>
      <c r="D98" s="163" t="s">
        <v>1019</v>
      </c>
    </row>
    <row r="99" spans="1:4" ht="10.5" customHeight="1">
      <c r="A99" s="163" t="s">
        <v>1058</v>
      </c>
      <c r="B99" s="163" t="s">
        <v>1058</v>
      </c>
      <c r="C99" s="163" t="s">
        <v>1273</v>
      </c>
      <c r="D99" s="163" t="s">
        <v>1022</v>
      </c>
    </row>
    <row r="100" spans="1:4" ht="10.5" customHeight="1">
      <c r="A100" s="163" t="s">
        <v>1058</v>
      </c>
      <c r="B100" s="163" t="s">
        <v>1274</v>
      </c>
      <c r="C100" s="163" t="s">
        <v>1275</v>
      </c>
      <c r="D100" s="163" t="s">
        <v>1019</v>
      </c>
    </row>
    <row r="101" spans="1:4" ht="10.5" customHeight="1">
      <c r="A101" s="163" t="s">
        <v>1058</v>
      </c>
      <c r="B101" s="163" t="s">
        <v>1276</v>
      </c>
      <c r="C101" s="163" t="s">
        <v>1277</v>
      </c>
      <c r="D101" s="163" t="s">
        <v>1019</v>
      </c>
    </row>
    <row r="102" spans="1:4" ht="10.5" customHeight="1">
      <c r="A102" s="163" t="s">
        <v>1058</v>
      </c>
      <c r="B102" s="163" t="s">
        <v>1278</v>
      </c>
      <c r="C102" s="163" t="s">
        <v>1279</v>
      </c>
      <c r="D102" s="163" t="s">
        <v>1019</v>
      </c>
    </row>
    <row r="103" spans="1:4" ht="10.5" customHeight="1">
      <c r="A103" s="163" t="s">
        <v>1058</v>
      </c>
      <c r="B103" s="163" t="s">
        <v>1280</v>
      </c>
      <c r="C103" s="163" t="s">
        <v>1281</v>
      </c>
      <c r="D103" s="163" t="s">
        <v>1019</v>
      </c>
    </row>
    <row r="104" spans="1:4" ht="10.5" customHeight="1">
      <c r="A104" s="163" t="s">
        <v>1058</v>
      </c>
      <c r="B104" s="163" t="s">
        <v>1282</v>
      </c>
      <c r="C104" s="163" t="s">
        <v>1283</v>
      </c>
      <c r="D104" s="163" t="s">
        <v>1284</v>
      </c>
    </row>
    <row r="105" spans="1:4" ht="10.5" customHeight="1">
      <c r="A105" s="163" t="s">
        <v>1058</v>
      </c>
      <c r="B105" s="163" t="s">
        <v>1285</v>
      </c>
      <c r="C105" s="163" t="s">
        <v>1286</v>
      </c>
      <c r="D105" s="163" t="s">
        <v>1019</v>
      </c>
    </row>
    <row r="106" spans="1:4" ht="10.5" customHeight="1">
      <c r="A106" s="163" t="s">
        <v>1058</v>
      </c>
      <c r="B106" s="163" t="s">
        <v>1287</v>
      </c>
      <c r="C106" s="163" t="s">
        <v>1288</v>
      </c>
      <c r="D106" s="163" t="s">
        <v>1019</v>
      </c>
    </row>
    <row r="107" spans="1:4" ht="10.5" customHeight="1">
      <c r="A107" s="163" t="s">
        <v>1058</v>
      </c>
      <c r="B107" s="163" t="s">
        <v>1289</v>
      </c>
      <c r="C107" s="163" t="s">
        <v>1290</v>
      </c>
      <c r="D107" s="163" t="s">
        <v>1019</v>
      </c>
    </row>
    <row r="108" spans="1:4" ht="10.5" customHeight="1">
      <c r="A108" s="163" t="s">
        <v>1058</v>
      </c>
      <c r="B108" s="163" t="s">
        <v>1291</v>
      </c>
      <c r="C108" s="163" t="s">
        <v>1292</v>
      </c>
      <c r="D108" s="163" t="s">
        <v>1019</v>
      </c>
    </row>
    <row r="109" spans="1:4" ht="10.5" customHeight="1">
      <c r="A109" s="163" t="s">
        <v>1058</v>
      </c>
      <c r="B109" s="163" t="s">
        <v>1293</v>
      </c>
      <c r="C109" s="163" t="s">
        <v>1294</v>
      </c>
      <c r="D109" s="163" t="s">
        <v>1019</v>
      </c>
    </row>
    <row r="110" spans="1:4" ht="10.5" customHeight="1">
      <c r="A110" s="163" t="s">
        <v>1058</v>
      </c>
      <c r="B110" s="163" t="s">
        <v>1295</v>
      </c>
      <c r="C110" s="163" t="s">
        <v>1296</v>
      </c>
      <c r="D110" s="163" t="s">
        <v>1019</v>
      </c>
    </row>
    <row r="111" spans="1:4" ht="10.5" customHeight="1">
      <c r="A111" s="163" t="s">
        <v>1058</v>
      </c>
      <c r="B111" s="163" t="s">
        <v>1297</v>
      </c>
      <c r="C111" s="163" t="s">
        <v>1298</v>
      </c>
      <c r="D111" s="163" t="s">
        <v>1019</v>
      </c>
    </row>
    <row r="112" spans="1:4" ht="10.5" customHeight="1">
      <c r="A112" s="163" t="s">
        <v>1058</v>
      </c>
      <c r="B112" s="163" t="s">
        <v>1299</v>
      </c>
      <c r="C112" s="163" t="s">
        <v>1300</v>
      </c>
      <c r="D112" s="163" t="s">
        <v>1019</v>
      </c>
    </row>
    <row r="113" spans="1:4" ht="10.5" customHeight="1">
      <c r="A113" s="163" t="s">
        <v>1058</v>
      </c>
      <c r="B113" s="163" t="s">
        <v>1301</v>
      </c>
      <c r="C113" s="163" t="s">
        <v>1302</v>
      </c>
      <c r="D113" s="163" t="s">
        <v>1019</v>
      </c>
    </row>
    <row r="114" spans="1:4" ht="10.5" customHeight="1">
      <c r="A114" s="163" t="s">
        <v>1063</v>
      </c>
      <c r="B114" s="163" t="s">
        <v>1303</v>
      </c>
      <c r="C114" s="163" t="s">
        <v>1304</v>
      </c>
      <c r="D114" s="163" t="s">
        <v>1019</v>
      </c>
    </row>
    <row r="115" spans="1:4" ht="10.5" customHeight="1">
      <c r="A115" s="163" t="s">
        <v>1063</v>
      </c>
      <c r="B115" s="163" t="s">
        <v>1305</v>
      </c>
      <c r="C115" s="163" t="s">
        <v>1306</v>
      </c>
      <c r="D115" s="163" t="s">
        <v>1019</v>
      </c>
    </row>
    <row r="116" spans="1:4" ht="10.5" customHeight="1">
      <c r="A116" s="163" t="s">
        <v>1063</v>
      </c>
      <c r="B116" s="163" t="s">
        <v>1307</v>
      </c>
      <c r="C116" s="163" t="s">
        <v>1308</v>
      </c>
      <c r="D116" s="163" t="s">
        <v>1062</v>
      </c>
    </row>
    <row r="117" spans="1:4" ht="10.5" customHeight="1">
      <c r="A117" s="163" t="s">
        <v>1063</v>
      </c>
      <c r="B117" s="163" t="s">
        <v>1309</v>
      </c>
      <c r="C117" s="163" t="s">
        <v>1310</v>
      </c>
      <c r="D117" s="163" t="s">
        <v>1019</v>
      </c>
    </row>
    <row r="118" spans="1:4" ht="10.5" customHeight="1">
      <c r="A118" s="163" t="s">
        <v>1063</v>
      </c>
      <c r="B118" s="163" t="s">
        <v>1311</v>
      </c>
      <c r="C118" s="163" t="s">
        <v>1312</v>
      </c>
      <c r="D118" s="163" t="s">
        <v>1019</v>
      </c>
    </row>
    <row r="119" spans="1:4" ht="10.5" customHeight="1">
      <c r="A119" s="163" t="s">
        <v>1063</v>
      </c>
      <c r="B119" s="163" t="s">
        <v>1313</v>
      </c>
      <c r="C119" s="163" t="s">
        <v>1314</v>
      </c>
      <c r="D119" s="163" t="s">
        <v>1019</v>
      </c>
    </row>
    <row r="120" spans="1:4" ht="10.5" customHeight="1">
      <c r="A120" s="163" t="s">
        <v>1063</v>
      </c>
      <c r="B120" s="163" t="s">
        <v>1063</v>
      </c>
      <c r="C120" s="163" t="s">
        <v>1315</v>
      </c>
      <c r="D120" s="163" t="s">
        <v>1022</v>
      </c>
    </row>
    <row r="121" spans="1:4" ht="10.5" customHeight="1">
      <c r="A121" s="163" t="s">
        <v>1063</v>
      </c>
      <c r="B121" s="163" t="s">
        <v>1316</v>
      </c>
      <c r="C121" s="163" t="s">
        <v>1317</v>
      </c>
      <c r="D121" s="163" t="s">
        <v>1019</v>
      </c>
    </row>
    <row r="122" spans="1:4" ht="10.5" customHeight="1">
      <c r="A122" s="163" t="s">
        <v>1063</v>
      </c>
      <c r="B122" s="163" t="s">
        <v>1318</v>
      </c>
      <c r="C122" s="163" t="s">
        <v>1319</v>
      </c>
      <c r="D122" s="163" t="s">
        <v>1019</v>
      </c>
    </row>
    <row r="123" spans="1:4" ht="10.5" customHeight="1">
      <c r="A123" s="163" t="s">
        <v>1063</v>
      </c>
      <c r="B123" s="163" t="s">
        <v>1320</v>
      </c>
      <c r="C123" s="163" t="s">
        <v>1321</v>
      </c>
      <c r="D123" s="163" t="s">
        <v>1019</v>
      </c>
    </row>
    <row r="124" spans="1:4" ht="10.5" customHeight="1">
      <c r="A124" s="163" t="s">
        <v>1063</v>
      </c>
      <c r="B124" s="163" t="s">
        <v>1322</v>
      </c>
      <c r="C124" s="163" t="s">
        <v>1323</v>
      </c>
      <c r="D124" s="163" t="s">
        <v>1019</v>
      </c>
    </row>
    <row r="125" spans="1:4" ht="10.5" customHeight="1">
      <c r="A125" s="163" t="s">
        <v>1063</v>
      </c>
      <c r="B125" s="163" t="s">
        <v>1324</v>
      </c>
      <c r="C125" s="163" t="s">
        <v>1325</v>
      </c>
      <c r="D125" s="163" t="s">
        <v>1019</v>
      </c>
    </row>
    <row r="126" spans="1:4" ht="10.5" customHeight="1">
      <c r="A126" s="163" t="s">
        <v>1063</v>
      </c>
      <c r="B126" s="163" t="s">
        <v>1326</v>
      </c>
      <c r="C126" s="163" t="s">
        <v>1327</v>
      </c>
      <c r="D126" s="163" t="s">
        <v>1019</v>
      </c>
    </row>
    <row r="127" spans="1:4" ht="10.5" customHeight="1">
      <c r="A127" s="163" t="s">
        <v>1067</v>
      </c>
      <c r="B127" s="163" t="s">
        <v>1328</v>
      </c>
      <c r="C127" s="163" t="s">
        <v>1329</v>
      </c>
      <c r="D127" s="163" t="s">
        <v>1019</v>
      </c>
    </row>
    <row r="128" spans="1:4" ht="10.5" customHeight="1">
      <c r="A128" s="163" t="s">
        <v>1067</v>
      </c>
      <c r="B128" s="163" t="s">
        <v>1330</v>
      </c>
      <c r="C128" s="163" t="s">
        <v>1331</v>
      </c>
      <c r="D128" s="163" t="s">
        <v>1019</v>
      </c>
    </row>
    <row r="129" spans="1:4" ht="10.5" customHeight="1">
      <c r="A129" s="163" t="s">
        <v>1067</v>
      </c>
      <c r="B129" s="163" t="s">
        <v>1234</v>
      </c>
      <c r="C129" s="163" t="s">
        <v>1332</v>
      </c>
      <c r="D129" s="163" t="s">
        <v>1019</v>
      </c>
    </row>
    <row r="130" spans="1:4" ht="10.5" customHeight="1">
      <c r="A130" s="163" t="s">
        <v>1067</v>
      </c>
      <c r="B130" s="163" t="s">
        <v>1333</v>
      </c>
      <c r="C130" s="163" t="s">
        <v>1334</v>
      </c>
      <c r="D130" s="163" t="s">
        <v>1062</v>
      </c>
    </row>
    <row r="131" spans="1:4" ht="10.5" customHeight="1">
      <c r="A131" s="163" t="s">
        <v>1067</v>
      </c>
      <c r="B131" s="163" t="s">
        <v>1335</v>
      </c>
      <c r="C131" s="163" t="s">
        <v>1336</v>
      </c>
      <c r="D131" s="163" t="s">
        <v>1019</v>
      </c>
    </row>
    <row r="132" spans="1:4" ht="10.5" customHeight="1">
      <c r="A132" s="163" t="s">
        <v>1067</v>
      </c>
      <c r="B132" s="163" t="s">
        <v>1067</v>
      </c>
      <c r="C132" s="163" t="s">
        <v>1337</v>
      </c>
      <c r="D132" s="163" t="s">
        <v>1022</v>
      </c>
    </row>
    <row r="133" spans="1:4" ht="10.5" customHeight="1">
      <c r="A133" s="163" t="s">
        <v>1067</v>
      </c>
      <c r="B133" s="163" t="s">
        <v>1338</v>
      </c>
      <c r="C133" s="163" t="s">
        <v>1339</v>
      </c>
      <c r="D133" s="163" t="s">
        <v>1019</v>
      </c>
    </row>
    <row r="134" spans="1:4" ht="10.5" customHeight="1">
      <c r="A134" s="163" t="s">
        <v>1067</v>
      </c>
      <c r="B134" s="163" t="s">
        <v>1340</v>
      </c>
      <c r="C134" s="163" t="s">
        <v>1341</v>
      </c>
      <c r="D134" s="163" t="s">
        <v>1019</v>
      </c>
    </row>
    <row r="135" spans="1:4" ht="10.5" customHeight="1">
      <c r="A135" s="163" t="s">
        <v>1067</v>
      </c>
      <c r="B135" s="163" t="s">
        <v>1342</v>
      </c>
      <c r="C135" s="163" t="s">
        <v>1343</v>
      </c>
      <c r="D135" s="163" t="s">
        <v>1019</v>
      </c>
    </row>
    <row r="136" spans="1:4" ht="10.5" customHeight="1">
      <c r="A136" s="163" t="s">
        <v>1067</v>
      </c>
      <c r="B136" s="163" t="s">
        <v>1344</v>
      </c>
      <c r="C136" s="163" t="s">
        <v>1345</v>
      </c>
      <c r="D136" s="163" t="s">
        <v>1019</v>
      </c>
    </row>
    <row r="137" spans="1:4" ht="10.5" customHeight="1">
      <c r="A137" s="163" t="s">
        <v>1067</v>
      </c>
      <c r="B137" s="163" t="s">
        <v>1346</v>
      </c>
      <c r="C137" s="163" t="s">
        <v>1347</v>
      </c>
      <c r="D137" s="163" t="s">
        <v>1019</v>
      </c>
    </row>
    <row r="138" spans="1:4" ht="10.5" customHeight="1">
      <c r="A138" s="163" t="s">
        <v>1067</v>
      </c>
      <c r="B138" s="163" t="s">
        <v>1348</v>
      </c>
      <c r="C138" s="163" t="s">
        <v>1349</v>
      </c>
      <c r="D138" s="163" t="s">
        <v>1019</v>
      </c>
    </row>
    <row r="139" spans="1:4" ht="10.5" customHeight="1">
      <c r="A139" s="163" t="s">
        <v>1071</v>
      </c>
      <c r="B139" s="163" t="s">
        <v>1350</v>
      </c>
      <c r="C139" s="163" t="s">
        <v>1351</v>
      </c>
      <c r="D139" s="163" t="s">
        <v>1019</v>
      </c>
    </row>
    <row r="140" spans="1:4" ht="10.5" customHeight="1">
      <c r="A140" s="163" t="s">
        <v>1071</v>
      </c>
      <c r="B140" s="163" t="s">
        <v>1352</v>
      </c>
      <c r="C140" s="163" t="s">
        <v>1353</v>
      </c>
      <c r="D140" s="163" t="s">
        <v>1019</v>
      </c>
    </row>
    <row r="141" spans="1:4" ht="10.5" customHeight="1">
      <c r="A141" s="163" t="s">
        <v>1071</v>
      </c>
      <c r="B141" s="163" t="s">
        <v>1354</v>
      </c>
      <c r="C141" s="163" t="s">
        <v>1355</v>
      </c>
      <c r="D141" s="163" t="s">
        <v>1019</v>
      </c>
    </row>
    <row r="142" spans="1:4" ht="10.5" customHeight="1">
      <c r="A142" s="163" t="s">
        <v>1071</v>
      </c>
      <c r="B142" s="163" t="s">
        <v>1071</v>
      </c>
      <c r="C142" s="163" t="s">
        <v>1356</v>
      </c>
      <c r="D142" s="163" t="s">
        <v>1022</v>
      </c>
    </row>
    <row r="143" spans="1:4" ht="10.5" customHeight="1">
      <c r="A143" s="163" t="s">
        <v>1071</v>
      </c>
      <c r="B143" s="163" t="s">
        <v>1357</v>
      </c>
      <c r="C143" s="163" t="s">
        <v>1358</v>
      </c>
      <c r="D143" s="163" t="s">
        <v>1019</v>
      </c>
    </row>
    <row r="144" spans="1:4" ht="10.5" customHeight="1">
      <c r="A144" s="163" t="s">
        <v>1071</v>
      </c>
      <c r="B144" s="163" t="s">
        <v>1359</v>
      </c>
      <c r="C144" s="163" t="s">
        <v>1360</v>
      </c>
      <c r="D144" s="163" t="s">
        <v>1019</v>
      </c>
    </row>
    <row r="145" spans="1:4" ht="10.5" customHeight="1">
      <c r="A145" s="163" t="s">
        <v>1071</v>
      </c>
      <c r="B145" s="163" t="s">
        <v>1361</v>
      </c>
      <c r="C145" s="163" t="s">
        <v>1362</v>
      </c>
      <c r="D145" s="163" t="s">
        <v>1019</v>
      </c>
    </row>
    <row r="146" spans="1:4" ht="10.5" customHeight="1">
      <c r="A146" s="163" t="s">
        <v>1071</v>
      </c>
      <c r="B146" s="163" t="s">
        <v>1363</v>
      </c>
      <c r="C146" s="163" t="s">
        <v>1364</v>
      </c>
      <c r="D146" s="163" t="s">
        <v>1019</v>
      </c>
    </row>
    <row r="147" spans="1:4" ht="10.5" customHeight="1">
      <c r="A147" s="163" t="s">
        <v>1071</v>
      </c>
      <c r="B147" s="163" t="s">
        <v>1365</v>
      </c>
      <c r="C147" s="163" t="s">
        <v>1366</v>
      </c>
      <c r="D147" s="163" t="s">
        <v>1019</v>
      </c>
    </row>
    <row r="148" spans="1:4" ht="10.5" customHeight="1">
      <c r="A148" s="163" t="s">
        <v>1071</v>
      </c>
      <c r="B148" s="163" t="s">
        <v>1367</v>
      </c>
      <c r="C148" s="163" t="s">
        <v>1368</v>
      </c>
      <c r="D148" s="163" t="s">
        <v>1284</v>
      </c>
    </row>
    <row r="149" spans="1:4" ht="10.5" customHeight="1">
      <c r="A149" s="163" t="s">
        <v>1071</v>
      </c>
      <c r="B149" s="163" t="s">
        <v>1369</v>
      </c>
      <c r="C149" s="163" t="s">
        <v>1370</v>
      </c>
      <c r="D149" s="163" t="s">
        <v>1019</v>
      </c>
    </row>
    <row r="150" spans="1:4" ht="10.5" customHeight="1">
      <c r="A150" s="163" t="s">
        <v>1071</v>
      </c>
      <c r="B150" s="163" t="s">
        <v>1371</v>
      </c>
      <c r="C150" s="163" t="s">
        <v>1372</v>
      </c>
      <c r="D150" s="163" t="s">
        <v>1019</v>
      </c>
    </row>
    <row r="151" spans="1:4" ht="10.5" customHeight="1">
      <c r="A151" s="163" t="s">
        <v>1071</v>
      </c>
      <c r="B151" s="163" t="s">
        <v>1373</v>
      </c>
      <c r="C151" s="163" t="s">
        <v>1374</v>
      </c>
      <c r="D151" s="163" t="s">
        <v>1019</v>
      </c>
    </row>
    <row r="152" spans="1:4" ht="10.5" customHeight="1">
      <c r="A152" s="163" t="s">
        <v>1075</v>
      </c>
      <c r="B152" s="163" t="s">
        <v>1375</v>
      </c>
      <c r="C152" s="163" t="s">
        <v>1376</v>
      </c>
      <c r="D152" s="163" t="s">
        <v>1019</v>
      </c>
    </row>
    <row r="153" spans="1:4" ht="10.5" customHeight="1">
      <c r="A153" s="163" t="s">
        <v>1075</v>
      </c>
      <c r="B153" s="163" t="s">
        <v>1075</v>
      </c>
      <c r="C153" s="163" t="s">
        <v>1377</v>
      </c>
      <c r="D153" s="163" t="s">
        <v>1022</v>
      </c>
    </row>
    <row r="154" spans="1:4" ht="10.5" customHeight="1">
      <c r="A154" s="163" t="s">
        <v>1075</v>
      </c>
      <c r="B154" s="163" t="s">
        <v>1378</v>
      </c>
      <c r="C154" s="163" t="s">
        <v>1379</v>
      </c>
      <c r="D154" s="163" t="s">
        <v>1019</v>
      </c>
    </row>
    <row r="155" spans="1:4" ht="10.5" customHeight="1">
      <c r="A155" s="163" t="s">
        <v>1075</v>
      </c>
      <c r="B155" s="163" t="s">
        <v>1380</v>
      </c>
      <c r="C155" s="163" t="s">
        <v>1381</v>
      </c>
      <c r="D155" s="163" t="s">
        <v>1019</v>
      </c>
    </row>
    <row r="156" spans="1:4" ht="10.5" customHeight="1">
      <c r="A156" s="163" t="s">
        <v>1075</v>
      </c>
      <c r="B156" s="163" t="s">
        <v>1382</v>
      </c>
      <c r="C156" s="163" t="s">
        <v>1383</v>
      </c>
      <c r="D156" s="163" t="s">
        <v>1019</v>
      </c>
    </row>
    <row r="157" spans="1:4" ht="10.5" customHeight="1">
      <c r="A157" s="163" t="s">
        <v>1075</v>
      </c>
      <c r="B157" s="163" t="s">
        <v>1384</v>
      </c>
      <c r="C157" s="163" t="s">
        <v>1385</v>
      </c>
      <c r="D157" s="163" t="s">
        <v>1019</v>
      </c>
    </row>
    <row r="158" spans="1:4" ht="10.5" customHeight="1">
      <c r="A158" s="163" t="s">
        <v>1075</v>
      </c>
      <c r="B158" s="163" t="s">
        <v>1386</v>
      </c>
      <c r="C158" s="163" t="s">
        <v>1387</v>
      </c>
      <c r="D158" s="163" t="s">
        <v>1019</v>
      </c>
    </row>
    <row r="159" spans="1:4" ht="10.5" customHeight="1">
      <c r="A159" s="163" t="s">
        <v>1075</v>
      </c>
      <c r="B159" s="163" t="s">
        <v>1388</v>
      </c>
      <c r="C159" s="163" t="s">
        <v>1389</v>
      </c>
      <c r="D159" s="163" t="s">
        <v>1019</v>
      </c>
    </row>
    <row r="160" spans="1:4" ht="10.5" customHeight="1">
      <c r="A160" s="163" t="s">
        <v>1075</v>
      </c>
      <c r="B160" s="163" t="s">
        <v>1390</v>
      </c>
      <c r="C160" s="163" t="s">
        <v>1391</v>
      </c>
      <c r="D160" s="163" t="s">
        <v>1019</v>
      </c>
    </row>
    <row r="161" spans="1:4" ht="10.5" customHeight="1">
      <c r="A161" s="163" t="s">
        <v>1075</v>
      </c>
      <c r="B161" s="163" t="s">
        <v>1392</v>
      </c>
      <c r="C161" s="163" t="s">
        <v>1393</v>
      </c>
      <c r="D161" s="163" t="s">
        <v>1284</v>
      </c>
    </row>
    <row r="162" spans="1:4" ht="10.5" customHeight="1">
      <c r="A162" s="163" t="s">
        <v>1075</v>
      </c>
      <c r="B162" s="163" t="s">
        <v>1394</v>
      </c>
      <c r="C162" s="163" t="s">
        <v>1395</v>
      </c>
      <c r="D162" s="163" t="s">
        <v>1284</v>
      </c>
    </row>
    <row r="163" spans="1:4" ht="10.5" customHeight="1">
      <c r="A163" s="163" t="s">
        <v>1075</v>
      </c>
      <c r="B163" s="163" t="s">
        <v>1396</v>
      </c>
      <c r="C163" s="163" t="s">
        <v>1397</v>
      </c>
      <c r="D163" s="163" t="s">
        <v>1019</v>
      </c>
    </row>
    <row r="164" spans="1:4" ht="10.5" customHeight="1">
      <c r="A164" s="163" t="s">
        <v>1075</v>
      </c>
      <c r="B164" s="163" t="s">
        <v>1289</v>
      </c>
      <c r="C164" s="163" t="s">
        <v>1398</v>
      </c>
      <c r="D164" s="163" t="s">
        <v>1019</v>
      </c>
    </row>
    <row r="165" spans="1:4" ht="10.5" customHeight="1">
      <c r="A165" s="163" t="s">
        <v>1075</v>
      </c>
      <c r="B165" s="163" t="s">
        <v>1399</v>
      </c>
      <c r="C165" s="163" t="s">
        <v>1400</v>
      </c>
      <c r="D165" s="163" t="s">
        <v>1019</v>
      </c>
    </row>
    <row r="166" spans="1:4" ht="10.5" customHeight="1">
      <c r="A166" s="163" t="s">
        <v>1075</v>
      </c>
      <c r="B166" s="163" t="s">
        <v>1401</v>
      </c>
      <c r="C166" s="163" t="s">
        <v>1402</v>
      </c>
      <c r="D166" s="163" t="s">
        <v>1019</v>
      </c>
    </row>
    <row r="167" spans="1:4" ht="10.5" customHeight="1">
      <c r="A167" s="163" t="s">
        <v>1075</v>
      </c>
      <c r="B167" s="163" t="s">
        <v>1403</v>
      </c>
      <c r="C167" s="163" t="s">
        <v>1404</v>
      </c>
      <c r="D167" s="163" t="s">
        <v>1019</v>
      </c>
    </row>
    <row r="168" spans="1:4" ht="10.5" customHeight="1">
      <c r="A168" s="163" t="s">
        <v>1075</v>
      </c>
      <c r="B168" s="163" t="s">
        <v>1405</v>
      </c>
      <c r="C168" s="163" t="s">
        <v>1406</v>
      </c>
      <c r="D168" s="163" t="s">
        <v>1019</v>
      </c>
    </row>
    <row r="169" spans="1:4" ht="10.5" customHeight="1">
      <c r="A169" s="163" t="s">
        <v>1079</v>
      </c>
      <c r="B169" s="163" t="s">
        <v>1407</v>
      </c>
      <c r="C169" s="163" t="s">
        <v>1408</v>
      </c>
      <c r="D169" s="163" t="s">
        <v>1019</v>
      </c>
    </row>
    <row r="170" spans="1:4" ht="10.5" customHeight="1">
      <c r="A170" s="163" t="s">
        <v>1079</v>
      </c>
      <c r="B170" s="163" t="s">
        <v>1409</v>
      </c>
      <c r="C170" s="163" t="s">
        <v>1410</v>
      </c>
      <c r="D170" s="163" t="s">
        <v>1019</v>
      </c>
    </row>
    <row r="171" spans="1:4" ht="10.5" customHeight="1">
      <c r="A171" s="163" t="s">
        <v>1079</v>
      </c>
      <c r="B171" s="163" t="s">
        <v>1411</v>
      </c>
      <c r="C171" s="163" t="s">
        <v>1412</v>
      </c>
      <c r="D171" s="163" t="s">
        <v>1019</v>
      </c>
    </row>
    <row r="172" spans="1:4" ht="10.5" customHeight="1">
      <c r="A172" s="163" t="s">
        <v>1079</v>
      </c>
      <c r="B172" s="163" t="s">
        <v>1079</v>
      </c>
      <c r="C172" s="163" t="s">
        <v>1413</v>
      </c>
      <c r="D172" s="163" t="s">
        <v>1022</v>
      </c>
    </row>
    <row r="173" spans="1:4" ht="10.5" customHeight="1">
      <c r="A173" s="163" t="s">
        <v>1079</v>
      </c>
      <c r="B173" s="163" t="s">
        <v>1414</v>
      </c>
      <c r="C173" s="163" t="s">
        <v>1415</v>
      </c>
      <c r="D173" s="163" t="s">
        <v>1019</v>
      </c>
    </row>
    <row r="174" spans="1:4" ht="10.5" customHeight="1">
      <c r="A174" s="163" t="s">
        <v>1079</v>
      </c>
      <c r="B174" s="163" t="s">
        <v>1416</v>
      </c>
      <c r="C174" s="163" t="s">
        <v>1417</v>
      </c>
      <c r="D174" s="163" t="s">
        <v>1019</v>
      </c>
    </row>
    <row r="175" spans="1:4" ht="10.5" customHeight="1">
      <c r="A175" s="163" t="s">
        <v>1079</v>
      </c>
      <c r="B175" s="163" t="s">
        <v>1418</v>
      </c>
      <c r="C175" s="163" t="s">
        <v>1419</v>
      </c>
      <c r="D175" s="163" t="s">
        <v>1019</v>
      </c>
    </row>
    <row r="176" spans="1:4" ht="10.5" customHeight="1">
      <c r="A176" s="163" t="s">
        <v>1079</v>
      </c>
      <c r="B176" s="163" t="s">
        <v>1420</v>
      </c>
      <c r="C176" s="163" t="s">
        <v>1421</v>
      </c>
      <c r="D176" s="163" t="s">
        <v>1019</v>
      </c>
    </row>
    <row r="177" spans="1:4" ht="10.5" customHeight="1">
      <c r="A177" s="163" t="s">
        <v>1079</v>
      </c>
      <c r="B177" s="163" t="s">
        <v>1422</v>
      </c>
      <c r="C177" s="163" t="s">
        <v>1423</v>
      </c>
      <c r="D177" s="163" t="s">
        <v>1019</v>
      </c>
    </row>
    <row r="178" spans="1:4" ht="10.5" customHeight="1">
      <c r="A178" s="163" t="s">
        <v>1079</v>
      </c>
      <c r="B178" s="163" t="s">
        <v>1322</v>
      </c>
      <c r="C178" s="163" t="s">
        <v>1424</v>
      </c>
      <c r="D178" s="163" t="s">
        <v>1019</v>
      </c>
    </row>
    <row r="179" spans="1:4" ht="10.5" customHeight="1">
      <c r="A179" s="163" t="s">
        <v>1079</v>
      </c>
      <c r="B179" s="163" t="s">
        <v>1425</v>
      </c>
      <c r="C179" s="163" t="s">
        <v>1426</v>
      </c>
      <c r="D179" s="163" t="s">
        <v>1019</v>
      </c>
    </row>
    <row r="180" spans="1:4" ht="10.5" customHeight="1">
      <c r="A180" s="163" t="s">
        <v>1083</v>
      </c>
      <c r="B180" s="163" t="s">
        <v>1427</v>
      </c>
      <c r="C180" s="163" t="s">
        <v>1428</v>
      </c>
      <c r="D180" s="163" t="s">
        <v>1019</v>
      </c>
    </row>
    <row r="181" spans="1:4" ht="10.5" customHeight="1">
      <c r="A181" s="163" t="s">
        <v>1083</v>
      </c>
      <c r="B181" s="163" t="s">
        <v>1429</v>
      </c>
      <c r="C181" s="163" t="s">
        <v>1430</v>
      </c>
      <c r="D181" s="163" t="s">
        <v>1019</v>
      </c>
    </row>
    <row r="182" spans="1:4" ht="10.5" customHeight="1">
      <c r="A182" s="163" t="s">
        <v>1083</v>
      </c>
      <c r="B182" s="163" t="s">
        <v>1431</v>
      </c>
      <c r="C182" s="163" t="s">
        <v>1432</v>
      </c>
      <c r="D182" s="163" t="s">
        <v>1019</v>
      </c>
    </row>
    <row r="183" spans="1:4" ht="10.5" customHeight="1">
      <c r="A183" s="163" t="s">
        <v>1083</v>
      </c>
      <c r="B183" s="163" t="s">
        <v>1433</v>
      </c>
      <c r="C183" s="163" t="s">
        <v>1434</v>
      </c>
      <c r="D183" s="163" t="s">
        <v>1019</v>
      </c>
    </row>
    <row r="184" spans="1:4" ht="10.5" customHeight="1">
      <c r="A184" s="163" t="s">
        <v>1083</v>
      </c>
      <c r="B184" s="163" t="s">
        <v>1435</v>
      </c>
      <c r="C184" s="163" t="s">
        <v>1436</v>
      </c>
      <c r="D184" s="163" t="s">
        <v>1019</v>
      </c>
    </row>
    <row r="185" spans="1:4" ht="10.5" customHeight="1">
      <c r="A185" s="163" t="s">
        <v>1083</v>
      </c>
      <c r="B185" s="163" t="s">
        <v>1437</v>
      </c>
      <c r="C185" s="163" t="s">
        <v>1438</v>
      </c>
      <c r="D185" s="163" t="s">
        <v>1019</v>
      </c>
    </row>
    <row r="186" spans="1:4" ht="10.5" customHeight="1">
      <c r="A186" s="163" t="s">
        <v>1083</v>
      </c>
      <c r="B186" s="163" t="s">
        <v>1439</v>
      </c>
      <c r="C186" s="163" t="s">
        <v>1440</v>
      </c>
      <c r="D186" s="163" t="s">
        <v>1019</v>
      </c>
    </row>
    <row r="187" spans="1:4" ht="10.5" customHeight="1">
      <c r="A187" s="163" t="s">
        <v>1083</v>
      </c>
      <c r="B187" s="163" t="s">
        <v>1083</v>
      </c>
      <c r="C187" s="163" t="s">
        <v>1441</v>
      </c>
      <c r="D187" s="163" t="s">
        <v>1022</v>
      </c>
    </row>
    <row r="188" spans="1:4" ht="10.5" customHeight="1">
      <c r="A188" s="163" t="s">
        <v>1083</v>
      </c>
      <c r="B188" s="163" t="s">
        <v>1442</v>
      </c>
      <c r="C188" s="163" t="s">
        <v>1443</v>
      </c>
      <c r="D188" s="163" t="s">
        <v>1019</v>
      </c>
    </row>
    <row r="189" spans="1:4" ht="10.5" customHeight="1">
      <c r="A189" s="163" t="s">
        <v>1083</v>
      </c>
      <c r="B189" s="163" t="s">
        <v>1444</v>
      </c>
      <c r="C189" s="163" t="s">
        <v>1445</v>
      </c>
      <c r="D189" s="163" t="s">
        <v>1019</v>
      </c>
    </row>
    <row r="190" spans="1:4" ht="10.5" customHeight="1">
      <c r="A190" s="163" t="s">
        <v>1083</v>
      </c>
      <c r="B190" s="163" t="s">
        <v>1446</v>
      </c>
      <c r="C190" s="163" t="s">
        <v>1447</v>
      </c>
      <c r="D190" s="163" t="s">
        <v>1019</v>
      </c>
    </row>
    <row r="191" spans="1:4" ht="10.5" customHeight="1">
      <c r="A191" s="163" t="s">
        <v>1083</v>
      </c>
      <c r="B191" s="163" t="s">
        <v>1448</v>
      </c>
      <c r="C191" s="163" t="s">
        <v>1449</v>
      </c>
      <c r="D191" s="163" t="s">
        <v>1019</v>
      </c>
    </row>
    <row r="192" spans="1:4" ht="10.5" customHeight="1">
      <c r="A192" s="163" t="s">
        <v>1083</v>
      </c>
      <c r="B192" s="163" t="s">
        <v>1450</v>
      </c>
      <c r="C192" s="163" t="s">
        <v>1451</v>
      </c>
      <c r="D192" s="163" t="s">
        <v>1019</v>
      </c>
    </row>
    <row r="193" spans="1:4" ht="10.5" customHeight="1">
      <c r="A193" s="163" t="s">
        <v>1083</v>
      </c>
      <c r="B193" s="163" t="s">
        <v>1318</v>
      </c>
      <c r="C193" s="163" t="s">
        <v>1452</v>
      </c>
      <c r="D193" s="163" t="s">
        <v>1019</v>
      </c>
    </row>
    <row r="194" spans="1:4" ht="10.5" customHeight="1">
      <c r="A194" s="163" t="s">
        <v>1083</v>
      </c>
      <c r="B194" s="163" t="s">
        <v>1453</v>
      </c>
      <c r="C194" s="163" t="s">
        <v>1454</v>
      </c>
      <c r="D194" s="163" t="s">
        <v>1019</v>
      </c>
    </row>
    <row r="195" spans="1:4" ht="10.5" customHeight="1">
      <c r="A195" s="163" t="s">
        <v>1083</v>
      </c>
      <c r="B195" s="163" t="s">
        <v>1455</v>
      </c>
      <c r="C195" s="163" t="s">
        <v>1456</v>
      </c>
      <c r="D195" s="163" t="s">
        <v>1019</v>
      </c>
    </row>
    <row r="196" spans="1:4" ht="10.5" customHeight="1">
      <c r="A196" s="163" t="s">
        <v>1083</v>
      </c>
      <c r="B196" s="163" t="s">
        <v>1457</v>
      </c>
      <c r="C196" s="163" t="s">
        <v>1458</v>
      </c>
      <c r="D196" s="163" t="s">
        <v>1019</v>
      </c>
    </row>
    <row r="197" spans="1:4" ht="10.5" customHeight="1">
      <c r="A197" s="163" t="s">
        <v>1083</v>
      </c>
      <c r="B197" s="163" t="s">
        <v>1459</v>
      </c>
      <c r="C197" s="163" t="s">
        <v>1460</v>
      </c>
      <c r="D197" s="163" t="s">
        <v>1284</v>
      </c>
    </row>
    <row r="198" spans="1:4" ht="10.5" customHeight="1">
      <c r="A198" s="163" t="s">
        <v>1083</v>
      </c>
      <c r="B198" s="163" t="s">
        <v>1461</v>
      </c>
      <c r="C198" s="163" t="s">
        <v>1462</v>
      </c>
      <c r="D198" s="163" t="s">
        <v>1019</v>
      </c>
    </row>
    <row r="199" spans="1:4" ht="10.5" customHeight="1">
      <c r="A199" s="163" t="s">
        <v>1083</v>
      </c>
      <c r="B199" s="163" t="s">
        <v>1463</v>
      </c>
      <c r="C199" s="163" t="s">
        <v>1464</v>
      </c>
      <c r="D199" s="163" t="s">
        <v>1019</v>
      </c>
    </row>
    <row r="200" spans="1:4" ht="10.5" customHeight="1">
      <c r="A200" s="163" t="s">
        <v>1087</v>
      </c>
      <c r="B200" s="163" t="s">
        <v>1465</v>
      </c>
      <c r="C200" s="163" t="s">
        <v>1466</v>
      </c>
      <c r="D200" s="163" t="s">
        <v>1019</v>
      </c>
    </row>
    <row r="201" spans="1:4" ht="10.5" customHeight="1">
      <c r="A201" s="163" t="s">
        <v>1087</v>
      </c>
      <c r="B201" s="163" t="s">
        <v>1467</v>
      </c>
      <c r="C201" s="163" t="s">
        <v>1468</v>
      </c>
      <c r="D201" s="163" t="s">
        <v>1019</v>
      </c>
    </row>
    <row r="202" spans="1:4" ht="10.5" customHeight="1">
      <c r="A202" s="163" t="s">
        <v>1087</v>
      </c>
      <c r="B202" s="163" t="s">
        <v>1469</v>
      </c>
      <c r="C202" s="163" t="s">
        <v>1470</v>
      </c>
      <c r="D202" s="163" t="s">
        <v>1019</v>
      </c>
    </row>
    <row r="203" spans="1:4" ht="10.5" customHeight="1">
      <c r="A203" s="163" t="s">
        <v>1087</v>
      </c>
      <c r="B203" s="163" t="s">
        <v>1471</v>
      </c>
      <c r="C203" s="163" t="s">
        <v>1472</v>
      </c>
      <c r="D203" s="163" t="s">
        <v>1019</v>
      </c>
    </row>
    <row r="204" spans="1:4" ht="10.5" customHeight="1">
      <c r="A204" s="163" t="s">
        <v>1087</v>
      </c>
      <c r="B204" s="163" t="s">
        <v>1473</v>
      </c>
      <c r="C204" s="163" t="s">
        <v>1474</v>
      </c>
      <c r="D204" s="163" t="s">
        <v>1019</v>
      </c>
    </row>
    <row r="205" spans="1:4" ht="10.5" customHeight="1">
      <c r="A205" s="163" t="s">
        <v>1087</v>
      </c>
      <c r="B205" s="163" t="s">
        <v>1475</v>
      </c>
      <c r="C205" s="163" t="s">
        <v>1476</v>
      </c>
      <c r="D205" s="163" t="s">
        <v>1019</v>
      </c>
    </row>
    <row r="206" spans="1:4" ht="10.5" customHeight="1">
      <c r="A206" s="163" t="s">
        <v>1087</v>
      </c>
      <c r="B206" s="163" t="s">
        <v>1477</v>
      </c>
      <c r="C206" s="163" t="s">
        <v>1478</v>
      </c>
      <c r="D206" s="163" t="s">
        <v>1019</v>
      </c>
    </row>
    <row r="207" spans="1:4" ht="10.5" customHeight="1">
      <c r="A207" s="163" t="s">
        <v>1087</v>
      </c>
      <c r="B207" s="163" t="s">
        <v>1479</v>
      </c>
      <c r="C207" s="163" t="s">
        <v>1480</v>
      </c>
      <c r="D207" s="163" t="s">
        <v>1062</v>
      </c>
    </row>
    <row r="208" spans="1:4" ht="10.5" customHeight="1">
      <c r="A208" s="163" t="s">
        <v>1087</v>
      </c>
      <c r="B208" s="163" t="s">
        <v>1481</v>
      </c>
      <c r="C208" s="163" t="s">
        <v>1482</v>
      </c>
      <c r="D208" s="163" t="s">
        <v>1019</v>
      </c>
    </row>
    <row r="209" spans="1:4" ht="10.5" customHeight="1">
      <c r="A209" s="163" t="s">
        <v>1087</v>
      </c>
      <c r="B209" s="163" t="s">
        <v>1483</v>
      </c>
      <c r="C209" s="163" t="s">
        <v>1484</v>
      </c>
      <c r="D209" s="163" t="s">
        <v>1019</v>
      </c>
    </row>
    <row r="210" spans="1:4" ht="10.5" customHeight="1">
      <c r="A210" s="163" t="s">
        <v>1087</v>
      </c>
      <c r="B210" s="163" t="s">
        <v>1087</v>
      </c>
      <c r="C210" s="163" t="s">
        <v>1485</v>
      </c>
      <c r="D210" s="163" t="s">
        <v>1022</v>
      </c>
    </row>
    <row r="211" spans="1:4" ht="10.5" customHeight="1">
      <c r="A211" s="163" t="s">
        <v>1087</v>
      </c>
      <c r="B211" s="163" t="s">
        <v>1486</v>
      </c>
      <c r="C211" s="163" t="s">
        <v>1487</v>
      </c>
      <c r="D211" s="163" t="s">
        <v>1019</v>
      </c>
    </row>
    <row r="212" spans="1:4" ht="10.5" customHeight="1">
      <c r="A212" s="163" t="s">
        <v>1087</v>
      </c>
      <c r="B212" s="163" t="s">
        <v>1316</v>
      </c>
      <c r="C212" s="163" t="s">
        <v>1488</v>
      </c>
      <c r="D212" s="163" t="s">
        <v>1019</v>
      </c>
    </row>
    <row r="213" spans="1:4" ht="10.5" customHeight="1">
      <c r="A213" s="163" t="s">
        <v>1087</v>
      </c>
      <c r="B213" s="163" t="s">
        <v>1489</v>
      </c>
      <c r="C213" s="163" t="s">
        <v>1490</v>
      </c>
      <c r="D213" s="163" t="s">
        <v>1019</v>
      </c>
    </row>
    <row r="214" spans="1:4" ht="10.5" customHeight="1">
      <c r="A214" s="163" t="s">
        <v>1087</v>
      </c>
      <c r="B214" s="163" t="s">
        <v>1318</v>
      </c>
      <c r="C214" s="163" t="s">
        <v>1491</v>
      </c>
      <c r="D214" s="163" t="s">
        <v>1019</v>
      </c>
    </row>
    <row r="215" spans="1:4" ht="10.5" customHeight="1">
      <c r="A215" s="163" t="s">
        <v>1087</v>
      </c>
      <c r="B215" s="163" t="s">
        <v>1492</v>
      </c>
      <c r="C215" s="163" t="s">
        <v>1493</v>
      </c>
      <c r="D215" s="163" t="s">
        <v>1019</v>
      </c>
    </row>
    <row r="216" spans="1:4" ht="10.5" customHeight="1">
      <c r="A216" s="163" t="s">
        <v>1087</v>
      </c>
      <c r="B216" s="163" t="s">
        <v>1494</v>
      </c>
      <c r="C216" s="163" t="s">
        <v>1495</v>
      </c>
      <c r="D216" s="163" t="s">
        <v>1019</v>
      </c>
    </row>
    <row r="217" spans="1:4" ht="10.5" customHeight="1">
      <c r="A217" s="163" t="s">
        <v>1087</v>
      </c>
      <c r="B217" s="163" t="s">
        <v>1496</v>
      </c>
      <c r="C217" s="163" t="s">
        <v>1497</v>
      </c>
      <c r="D217" s="163" t="s">
        <v>1019</v>
      </c>
    </row>
    <row r="218" spans="1:4" ht="10.5" customHeight="1">
      <c r="A218" s="163" t="s">
        <v>1087</v>
      </c>
      <c r="B218" s="163" t="s">
        <v>1498</v>
      </c>
      <c r="C218" s="163" t="s">
        <v>1499</v>
      </c>
      <c r="D218" s="163" t="s">
        <v>1019</v>
      </c>
    </row>
    <row r="219" spans="1:4" ht="10.5" customHeight="1">
      <c r="A219" s="163" t="s">
        <v>1091</v>
      </c>
      <c r="B219" s="163" t="s">
        <v>1500</v>
      </c>
      <c r="C219" s="163" t="s">
        <v>1501</v>
      </c>
      <c r="D219" s="163" t="s">
        <v>1019</v>
      </c>
    </row>
    <row r="220" spans="1:4" ht="10.5" customHeight="1">
      <c r="A220" s="163" t="s">
        <v>1091</v>
      </c>
      <c r="B220" s="163" t="s">
        <v>1502</v>
      </c>
      <c r="C220" s="163" t="s">
        <v>1503</v>
      </c>
      <c r="D220" s="163" t="s">
        <v>1019</v>
      </c>
    </row>
    <row r="221" spans="1:4" ht="10.5" customHeight="1">
      <c r="A221" s="163" t="s">
        <v>1091</v>
      </c>
      <c r="B221" s="163" t="s">
        <v>1504</v>
      </c>
      <c r="C221" s="163" t="s">
        <v>1505</v>
      </c>
      <c r="D221" s="163" t="s">
        <v>1062</v>
      </c>
    </row>
    <row r="222" spans="1:4" ht="10.5" customHeight="1">
      <c r="A222" s="163" t="s">
        <v>1091</v>
      </c>
      <c r="B222" s="163" t="s">
        <v>1506</v>
      </c>
      <c r="C222" s="163" t="s">
        <v>1507</v>
      </c>
      <c r="D222" s="163" t="s">
        <v>1019</v>
      </c>
    </row>
    <row r="223" spans="1:4" ht="10.5" customHeight="1">
      <c r="A223" s="163" t="s">
        <v>1091</v>
      </c>
      <c r="B223" s="163" t="s">
        <v>1091</v>
      </c>
      <c r="C223" s="163" t="s">
        <v>1508</v>
      </c>
      <c r="D223" s="163" t="s">
        <v>1022</v>
      </c>
    </row>
    <row r="224" spans="1:4" ht="10.5" customHeight="1">
      <c r="A224" s="163" t="s">
        <v>1091</v>
      </c>
      <c r="B224" s="163" t="s">
        <v>1509</v>
      </c>
      <c r="C224" s="163" t="s">
        <v>1510</v>
      </c>
      <c r="D224" s="163" t="s">
        <v>1019</v>
      </c>
    </row>
    <row r="225" spans="1:4" ht="10.5" customHeight="1">
      <c r="A225" s="163" t="s">
        <v>1091</v>
      </c>
      <c r="B225" s="163" t="s">
        <v>1511</v>
      </c>
      <c r="C225" s="163" t="s">
        <v>1512</v>
      </c>
      <c r="D225" s="163" t="s">
        <v>1019</v>
      </c>
    </row>
    <row r="226" spans="1:4" ht="10.5" customHeight="1">
      <c r="A226" s="163" t="s">
        <v>1091</v>
      </c>
      <c r="B226" s="163" t="s">
        <v>1513</v>
      </c>
      <c r="C226" s="163" t="s">
        <v>1514</v>
      </c>
      <c r="D226" s="163" t="s">
        <v>1019</v>
      </c>
    </row>
    <row r="227" spans="1:4" ht="10.5" customHeight="1">
      <c r="A227" s="163" t="s">
        <v>1091</v>
      </c>
      <c r="B227" s="163" t="s">
        <v>1515</v>
      </c>
      <c r="C227" s="163" t="s">
        <v>1516</v>
      </c>
      <c r="D227" s="163" t="s">
        <v>1019</v>
      </c>
    </row>
    <row r="228" spans="1:4" ht="10.5" customHeight="1">
      <c r="A228" s="163" t="s">
        <v>1091</v>
      </c>
      <c r="B228" s="163" t="s">
        <v>1517</v>
      </c>
      <c r="C228" s="163" t="s">
        <v>1518</v>
      </c>
      <c r="D228" s="163" t="s">
        <v>1019</v>
      </c>
    </row>
    <row r="229" spans="1:4" ht="10.5" customHeight="1">
      <c r="A229" s="163" t="s">
        <v>1091</v>
      </c>
      <c r="B229" s="163" t="s">
        <v>1077</v>
      </c>
      <c r="C229" s="163" t="s">
        <v>1519</v>
      </c>
      <c r="D229" s="163" t="s">
        <v>1019</v>
      </c>
    </row>
    <row r="230" spans="1:4" ht="10.5" customHeight="1">
      <c r="A230" s="163" t="s">
        <v>1091</v>
      </c>
      <c r="B230" s="163" t="s">
        <v>1520</v>
      </c>
      <c r="C230" s="163" t="s">
        <v>1521</v>
      </c>
      <c r="D230" s="163" t="s">
        <v>1019</v>
      </c>
    </row>
    <row r="231" spans="1:4" ht="10.5" customHeight="1">
      <c r="A231" s="163" t="s">
        <v>1091</v>
      </c>
      <c r="B231" s="163" t="s">
        <v>1522</v>
      </c>
      <c r="C231" s="163" t="s">
        <v>1523</v>
      </c>
      <c r="D231" s="163" t="s">
        <v>1019</v>
      </c>
    </row>
    <row r="232" spans="1:4" ht="10.5" customHeight="1">
      <c r="A232" s="163" t="s">
        <v>1091</v>
      </c>
      <c r="B232" s="163" t="s">
        <v>1524</v>
      </c>
      <c r="C232" s="163" t="s">
        <v>1525</v>
      </c>
      <c r="D232" s="163" t="s">
        <v>1019</v>
      </c>
    </row>
    <row r="233" spans="1:4" ht="10.5" customHeight="1">
      <c r="A233" s="163" t="s">
        <v>1091</v>
      </c>
      <c r="B233" s="163" t="s">
        <v>1526</v>
      </c>
      <c r="C233" s="163" t="s">
        <v>1527</v>
      </c>
      <c r="D233" s="163" t="s">
        <v>1019</v>
      </c>
    </row>
    <row r="234" spans="1:4" ht="10.5" customHeight="1">
      <c r="A234" s="163" t="s">
        <v>1091</v>
      </c>
      <c r="B234" s="163" t="s">
        <v>1528</v>
      </c>
      <c r="C234" s="163" t="s">
        <v>1529</v>
      </c>
      <c r="D234" s="163" t="s">
        <v>1019</v>
      </c>
    </row>
    <row r="235" spans="1:4" ht="10.5" customHeight="1">
      <c r="A235" s="163" t="s">
        <v>1091</v>
      </c>
      <c r="B235" s="163" t="s">
        <v>1530</v>
      </c>
      <c r="C235" s="163" t="s">
        <v>1531</v>
      </c>
      <c r="D235" s="163" t="s">
        <v>1019</v>
      </c>
    </row>
    <row r="236" spans="1:4" ht="10.5" customHeight="1">
      <c r="A236" s="163" t="s">
        <v>1095</v>
      </c>
      <c r="B236" s="163" t="s">
        <v>1532</v>
      </c>
      <c r="C236" s="163" t="s">
        <v>1533</v>
      </c>
      <c r="D236" s="163" t="s">
        <v>1019</v>
      </c>
    </row>
    <row r="237" spans="1:4" ht="10.5" customHeight="1">
      <c r="A237" s="163" t="s">
        <v>1095</v>
      </c>
      <c r="B237" s="163" t="s">
        <v>1534</v>
      </c>
      <c r="C237" s="163" t="s">
        <v>1535</v>
      </c>
      <c r="D237" s="163" t="s">
        <v>1019</v>
      </c>
    </row>
    <row r="238" spans="1:4" ht="10.5" customHeight="1">
      <c r="A238" s="163" t="s">
        <v>1095</v>
      </c>
      <c r="B238" s="163" t="s">
        <v>1536</v>
      </c>
      <c r="C238" s="163" t="s">
        <v>1537</v>
      </c>
      <c r="D238" s="163" t="s">
        <v>1019</v>
      </c>
    </row>
    <row r="239" spans="1:4" ht="10.5" customHeight="1">
      <c r="A239" s="163" t="s">
        <v>1095</v>
      </c>
      <c r="B239" s="163" t="s">
        <v>1538</v>
      </c>
      <c r="C239" s="163" t="s">
        <v>1539</v>
      </c>
      <c r="D239" s="163" t="s">
        <v>1019</v>
      </c>
    </row>
    <row r="240" spans="1:4" ht="10.5" customHeight="1">
      <c r="A240" s="163" t="s">
        <v>1095</v>
      </c>
      <c r="B240" s="163" t="s">
        <v>1540</v>
      </c>
      <c r="C240" s="163" t="s">
        <v>1541</v>
      </c>
      <c r="D240" s="163" t="s">
        <v>1019</v>
      </c>
    </row>
    <row r="241" spans="1:4" ht="10.5" customHeight="1">
      <c r="A241" s="163" t="s">
        <v>1095</v>
      </c>
      <c r="B241" s="163" t="s">
        <v>1542</v>
      </c>
      <c r="C241" s="163" t="s">
        <v>1543</v>
      </c>
      <c r="D241" s="163" t="s">
        <v>1019</v>
      </c>
    </row>
    <row r="242" spans="1:4" ht="10.5" customHeight="1">
      <c r="A242" s="163" t="s">
        <v>1095</v>
      </c>
      <c r="B242" s="163" t="s">
        <v>1544</v>
      </c>
      <c r="C242" s="163" t="s">
        <v>1545</v>
      </c>
      <c r="D242" s="163" t="s">
        <v>1019</v>
      </c>
    </row>
    <row r="243" spans="1:4" ht="10.5" customHeight="1">
      <c r="A243" s="163" t="s">
        <v>1095</v>
      </c>
      <c r="B243" s="163" t="s">
        <v>1546</v>
      </c>
      <c r="C243" s="163" t="s">
        <v>1547</v>
      </c>
      <c r="D243" s="163" t="s">
        <v>1019</v>
      </c>
    </row>
    <row r="244" spans="1:4" ht="10.5" customHeight="1">
      <c r="A244" s="163" t="s">
        <v>1095</v>
      </c>
      <c r="B244" s="163" t="s">
        <v>1548</v>
      </c>
      <c r="C244" s="163" t="s">
        <v>1549</v>
      </c>
      <c r="D244" s="163" t="s">
        <v>1019</v>
      </c>
    </row>
    <row r="245" spans="1:4" ht="10.5" customHeight="1">
      <c r="A245" s="163" t="s">
        <v>1095</v>
      </c>
      <c r="B245" s="163" t="s">
        <v>1550</v>
      </c>
      <c r="C245" s="163" t="s">
        <v>1551</v>
      </c>
      <c r="D245" s="163" t="s">
        <v>1019</v>
      </c>
    </row>
    <row r="246" spans="1:4" ht="10.5" customHeight="1">
      <c r="A246" s="163" t="s">
        <v>1095</v>
      </c>
      <c r="B246" s="163" t="s">
        <v>1095</v>
      </c>
      <c r="C246" s="163" t="s">
        <v>1552</v>
      </c>
      <c r="D246" s="163" t="s">
        <v>1022</v>
      </c>
    </row>
    <row r="247" spans="1:4" ht="10.5" customHeight="1">
      <c r="A247" s="163" t="s">
        <v>1095</v>
      </c>
      <c r="B247" s="163" t="s">
        <v>1553</v>
      </c>
      <c r="C247" s="163" t="s">
        <v>1554</v>
      </c>
      <c r="D247" s="163" t="s">
        <v>1019</v>
      </c>
    </row>
    <row r="248" spans="1:4" ht="10.5" customHeight="1">
      <c r="A248" s="163" t="s">
        <v>1095</v>
      </c>
      <c r="B248" s="163" t="s">
        <v>1555</v>
      </c>
      <c r="C248" s="163" t="s">
        <v>1556</v>
      </c>
      <c r="D248" s="163" t="s">
        <v>1019</v>
      </c>
    </row>
    <row r="249" spans="1:4" ht="10.5" customHeight="1">
      <c r="A249" s="163" t="s">
        <v>1095</v>
      </c>
      <c r="B249" s="163" t="s">
        <v>1557</v>
      </c>
      <c r="C249" s="163" t="s">
        <v>1558</v>
      </c>
      <c r="D249" s="163" t="s">
        <v>1019</v>
      </c>
    </row>
    <row r="250" spans="1:4" ht="10.5" customHeight="1">
      <c r="A250" s="163" t="s">
        <v>1095</v>
      </c>
      <c r="B250" s="163" t="s">
        <v>1559</v>
      </c>
      <c r="C250" s="163" t="s">
        <v>1560</v>
      </c>
      <c r="D250" s="163" t="s">
        <v>1019</v>
      </c>
    </row>
    <row r="251" spans="1:4" ht="10.5" customHeight="1">
      <c r="A251" s="163" t="s">
        <v>1095</v>
      </c>
      <c r="B251" s="163" t="s">
        <v>1561</v>
      </c>
      <c r="C251" s="163" t="s">
        <v>1562</v>
      </c>
      <c r="D251" s="163" t="s">
        <v>1019</v>
      </c>
    </row>
    <row r="252" spans="1:4" ht="10.5" customHeight="1">
      <c r="A252" s="163" t="s">
        <v>1095</v>
      </c>
      <c r="B252" s="163" t="s">
        <v>1563</v>
      </c>
      <c r="C252" s="163" t="s">
        <v>1564</v>
      </c>
      <c r="D252" s="163" t="s">
        <v>1019</v>
      </c>
    </row>
    <row r="253" spans="1:4" ht="10.5" customHeight="1">
      <c r="A253" s="163" t="s">
        <v>1095</v>
      </c>
      <c r="B253" s="163" t="s">
        <v>1425</v>
      </c>
      <c r="C253" s="163" t="s">
        <v>1565</v>
      </c>
      <c r="D253" s="163" t="s">
        <v>1019</v>
      </c>
    </row>
    <row r="254" spans="1:4" ht="10.5" customHeight="1">
      <c r="A254" s="163" t="s">
        <v>1099</v>
      </c>
      <c r="B254" s="163" t="s">
        <v>1566</v>
      </c>
      <c r="C254" s="163" t="s">
        <v>1567</v>
      </c>
      <c r="D254" s="163" t="s">
        <v>1019</v>
      </c>
    </row>
    <row r="255" spans="1:4" ht="10.5" customHeight="1">
      <c r="A255" s="163" t="s">
        <v>1099</v>
      </c>
      <c r="B255" s="163" t="s">
        <v>1568</v>
      </c>
      <c r="C255" s="163" t="s">
        <v>1569</v>
      </c>
      <c r="D255" s="163" t="s">
        <v>1019</v>
      </c>
    </row>
    <row r="256" spans="1:4" ht="10.5" customHeight="1">
      <c r="A256" s="163" t="s">
        <v>1099</v>
      </c>
      <c r="B256" s="163" t="s">
        <v>1570</v>
      </c>
      <c r="C256" s="163" t="s">
        <v>1571</v>
      </c>
      <c r="D256" s="163" t="s">
        <v>1019</v>
      </c>
    </row>
    <row r="257" spans="1:4" ht="10.5" customHeight="1">
      <c r="A257" s="163" t="s">
        <v>1099</v>
      </c>
      <c r="B257" s="163" t="s">
        <v>1572</v>
      </c>
      <c r="C257" s="163" t="s">
        <v>1573</v>
      </c>
      <c r="D257" s="163" t="s">
        <v>1019</v>
      </c>
    </row>
    <row r="258" spans="1:4" ht="10.5" customHeight="1">
      <c r="A258" s="163" t="s">
        <v>1099</v>
      </c>
      <c r="B258" s="163" t="s">
        <v>1574</v>
      </c>
      <c r="C258" s="163" t="s">
        <v>1575</v>
      </c>
      <c r="D258" s="163" t="s">
        <v>1019</v>
      </c>
    </row>
    <row r="259" spans="1:4" ht="10.5" customHeight="1">
      <c r="A259" s="163" t="s">
        <v>1099</v>
      </c>
      <c r="B259" s="163" t="s">
        <v>1576</v>
      </c>
      <c r="C259" s="163" t="s">
        <v>1577</v>
      </c>
      <c r="D259" s="163" t="s">
        <v>1019</v>
      </c>
    </row>
    <row r="260" spans="1:4" ht="10.5" customHeight="1">
      <c r="A260" s="163" t="s">
        <v>1099</v>
      </c>
      <c r="B260" s="163" t="s">
        <v>1578</v>
      </c>
      <c r="C260" s="163" t="s">
        <v>1579</v>
      </c>
      <c r="D260" s="163" t="s">
        <v>1019</v>
      </c>
    </row>
    <row r="261" spans="1:4" ht="10.5" customHeight="1">
      <c r="A261" s="163" t="s">
        <v>1099</v>
      </c>
      <c r="B261" s="163" t="s">
        <v>1580</v>
      </c>
      <c r="C261" s="163" t="s">
        <v>1581</v>
      </c>
      <c r="D261" s="163" t="s">
        <v>1019</v>
      </c>
    </row>
    <row r="262" spans="1:4" ht="10.5" customHeight="1">
      <c r="A262" s="163" t="s">
        <v>1099</v>
      </c>
      <c r="B262" s="163" t="s">
        <v>1582</v>
      </c>
      <c r="C262" s="163" t="s">
        <v>1583</v>
      </c>
      <c r="D262" s="163" t="s">
        <v>1019</v>
      </c>
    </row>
    <row r="263" spans="1:4" ht="10.5" customHeight="1">
      <c r="A263" s="163" t="s">
        <v>1099</v>
      </c>
      <c r="B263" s="163" t="s">
        <v>1099</v>
      </c>
      <c r="C263" s="163" t="s">
        <v>1584</v>
      </c>
      <c r="D263" s="163" t="s">
        <v>1022</v>
      </c>
    </row>
    <row r="264" spans="1:4" ht="10.5" customHeight="1">
      <c r="A264" s="163" t="s">
        <v>1099</v>
      </c>
      <c r="B264" s="163" t="s">
        <v>1585</v>
      </c>
      <c r="C264" s="163" t="s">
        <v>1586</v>
      </c>
      <c r="D264" s="163" t="s">
        <v>1019</v>
      </c>
    </row>
    <row r="265" spans="1:4" ht="10.5" customHeight="1">
      <c r="A265" s="163" t="s">
        <v>1099</v>
      </c>
      <c r="B265" s="163" t="s">
        <v>1587</v>
      </c>
      <c r="C265" s="163" t="s">
        <v>1588</v>
      </c>
      <c r="D265" s="163" t="s">
        <v>1019</v>
      </c>
    </row>
    <row r="266" spans="1:4" ht="10.5" customHeight="1">
      <c r="A266" s="163" t="s">
        <v>1099</v>
      </c>
      <c r="B266" s="163" t="s">
        <v>1589</v>
      </c>
      <c r="C266" s="163" t="s">
        <v>1590</v>
      </c>
      <c r="D266" s="163" t="s">
        <v>1284</v>
      </c>
    </row>
    <row r="267" spans="1:4" ht="10.5" customHeight="1">
      <c r="A267" s="163" t="s">
        <v>1103</v>
      </c>
      <c r="B267" s="163" t="s">
        <v>1591</v>
      </c>
      <c r="C267" s="163" t="s">
        <v>1592</v>
      </c>
      <c r="D267" s="163" t="s">
        <v>1019</v>
      </c>
    </row>
    <row r="268" spans="1:4" ht="10.5" customHeight="1">
      <c r="A268" s="163" t="s">
        <v>1103</v>
      </c>
      <c r="B268" s="163" t="s">
        <v>1593</v>
      </c>
      <c r="C268" s="163" t="s">
        <v>1594</v>
      </c>
      <c r="D268" s="163" t="s">
        <v>1019</v>
      </c>
    </row>
    <row r="269" spans="1:4" ht="10.5" customHeight="1">
      <c r="A269" s="163" t="s">
        <v>1103</v>
      </c>
      <c r="B269" s="163" t="s">
        <v>1595</v>
      </c>
      <c r="C269" s="163" t="s">
        <v>1596</v>
      </c>
      <c r="D269" s="163" t="s">
        <v>1019</v>
      </c>
    </row>
    <row r="270" spans="1:4" ht="10.5" customHeight="1">
      <c r="A270" s="163" t="s">
        <v>1103</v>
      </c>
      <c r="B270" s="163" t="s">
        <v>1597</v>
      </c>
      <c r="C270" s="163" t="s">
        <v>1598</v>
      </c>
      <c r="D270" s="163" t="s">
        <v>1019</v>
      </c>
    </row>
    <row r="271" spans="1:4" ht="10.5" customHeight="1">
      <c r="A271" s="163" t="s">
        <v>1103</v>
      </c>
      <c r="B271" s="163" t="s">
        <v>1103</v>
      </c>
      <c r="C271" s="163" t="s">
        <v>1599</v>
      </c>
      <c r="D271" s="163" t="s">
        <v>1022</v>
      </c>
    </row>
    <row r="272" spans="1:4" ht="10.5" customHeight="1">
      <c r="A272" s="163" t="s">
        <v>1103</v>
      </c>
      <c r="B272" s="163" t="s">
        <v>1600</v>
      </c>
      <c r="C272" s="163" t="s">
        <v>1601</v>
      </c>
      <c r="D272" s="163" t="s">
        <v>1019</v>
      </c>
    </row>
    <row r="273" spans="1:4" ht="10.5" customHeight="1">
      <c r="A273" s="163" t="s">
        <v>1103</v>
      </c>
      <c r="B273" s="163" t="s">
        <v>1602</v>
      </c>
      <c r="C273" s="163" t="s">
        <v>1603</v>
      </c>
      <c r="D273" s="163" t="s">
        <v>1284</v>
      </c>
    </row>
    <row r="274" spans="1:4" ht="10.5" customHeight="1">
      <c r="A274" s="163" t="s">
        <v>1103</v>
      </c>
      <c r="B274" s="163" t="s">
        <v>1604</v>
      </c>
      <c r="C274" s="163" t="s">
        <v>1605</v>
      </c>
      <c r="D274" s="163" t="s">
        <v>1284</v>
      </c>
    </row>
    <row r="275" spans="1:4" ht="10.5" customHeight="1">
      <c r="A275" s="163" t="s">
        <v>1103</v>
      </c>
      <c r="B275" s="163" t="s">
        <v>1606</v>
      </c>
      <c r="C275" s="163" t="s">
        <v>1607</v>
      </c>
      <c r="D275" s="163" t="s">
        <v>1019</v>
      </c>
    </row>
    <row r="276" spans="1:4" ht="10.5" customHeight="1">
      <c r="A276" s="163" t="s">
        <v>1103</v>
      </c>
      <c r="B276" s="163" t="s">
        <v>1608</v>
      </c>
      <c r="C276" s="163" t="s">
        <v>1609</v>
      </c>
      <c r="D276" s="163" t="s">
        <v>1019</v>
      </c>
    </row>
    <row r="277" spans="1:4" ht="10.5" customHeight="1">
      <c r="A277" s="163" t="s">
        <v>1103</v>
      </c>
      <c r="B277" s="163" t="s">
        <v>1610</v>
      </c>
      <c r="C277" s="163" t="s">
        <v>1611</v>
      </c>
      <c r="D277" s="163" t="s">
        <v>1019</v>
      </c>
    </row>
    <row r="278" spans="1:4" ht="10.5" customHeight="1">
      <c r="A278" s="163" t="s">
        <v>1103</v>
      </c>
      <c r="B278" s="163" t="s">
        <v>1612</v>
      </c>
      <c r="C278" s="163" t="s">
        <v>1613</v>
      </c>
      <c r="D278" s="163" t="s">
        <v>1019</v>
      </c>
    </row>
    <row r="279" spans="1:4" ht="10.5" customHeight="1">
      <c r="A279" s="163" t="s">
        <v>65</v>
      </c>
      <c r="B279" s="163" t="s">
        <v>1614</v>
      </c>
      <c r="C279" s="163" t="s">
        <v>1615</v>
      </c>
      <c r="D279" s="163" t="s">
        <v>1019</v>
      </c>
    </row>
    <row r="280" spans="1:4" ht="10.5" customHeight="1">
      <c r="A280" s="163" t="s">
        <v>65</v>
      </c>
      <c r="B280" s="163" t="s">
        <v>1532</v>
      </c>
      <c r="C280" s="163" t="s">
        <v>1616</v>
      </c>
      <c r="D280" s="163" t="s">
        <v>1019</v>
      </c>
    </row>
    <row r="281" spans="1:4" ht="10.5" customHeight="1">
      <c r="A281" s="163" t="s">
        <v>65</v>
      </c>
      <c r="B281" s="163" t="s">
        <v>1123</v>
      </c>
      <c r="C281" s="163" t="s">
        <v>1617</v>
      </c>
      <c r="D281" s="163" t="s">
        <v>1019</v>
      </c>
    </row>
    <row r="282" spans="1:4" ht="10.5" customHeight="1">
      <c r="A282" s="163" t="s">
        <v>65</v>
      </c>
      <c r="B282" s="163" t="s">
        <v>1618</v>
      </c>
      <c r="C282" s="163" t="s">
        <v>1619</v>
      </c>
      <c r="D282" s="163" t="s">
        <v>1019</v>
      </c>
    </row>
    <row r="283" spans="1:4" ht="10.5" customHeight="1">
      <c r="A283" s="163" t="s">
        <v>65</v>
      </c>
      <c r="B283" s="163" t="s">
        <v>1620</v>
      </c>
      <c r="C283" s="163" t="s">
        <v>1621</v>
      </c>
      <c r="D283" s="163" t="s">
        <v>1019</v>
      </c>
    </row>
    <row r="284" spans="1:4" ht="10.5" customHeight="1">
      <c r="A284" s="163" t="s">
        <v>65</v>
      </c>
      <c r="B284" s="163" t="s">
        <v>1622</v>
      </c>
      <c r="C284" s="163" t="s">
        <v>1623</v>
      </c>
      <c r="D284" s="163" t="s">
        <v>1019</v>
      </c>
    </row>
    <row r="285" spans="1:4" ht="10.5" customHeight="1">
      <c r="A285" s="163" t="s">
        <v>65</v>
      </c>
      <c r="B285" s="163" t="s">
        <v>1624</v>
      </c>
      <c r="C285" s="163" t="s">
        <v>1625</v>
      </c>
      <c r="D285" s="163" t="s">
        <v>1019</v>
      </c>
    </row>
    <row r="286" spans="1:4" ht="10.5" customHeight="1">
      <c r="A286" s="163" t="s">
        <v>65</v>
      </c>
      <c r="B286" s="163" t="s">
        <v>1626</v>
      </c>
      <c r="C286" s="163" t="s">
        <v>1627</v>
      </c>
      <c r="D286" s="163" t="s">
        <v>1019</v>
      </c>
    </row>
    <row r="287" spans="1:4" ht="10.5" customHeight="1">
      <c r="A287" s="163" t="s">
        <v>65</v>
      </c>
      <c r="B287" s="163" t="s">
        <v>1278</v>
      </c>
      <c r="C287" s="163" t="s">
        <v>1628</v>
      </c>
      <c r="D287" s="163" t="s">
        <v>1019</v>
      </c>
    </row>
    <row r="288" spans="1:4" ht="10.5" customHeight="1">
      <c r="A288" s="163" t="s">
        <v>65</v>
      </c>
      <c r="B288" s="163" t="s">
        <v>1629</v>
      </c>
      <c r="C288" s="163" t="s">
        <v>1630</v>
      </c>
      <c r="D288" s="163" t="s">
        <v>1019</v>
      </c>
    </row>
    <row r="289" spans="1:4" ht="10.5" customHeight="1">
      <c r="A289" s="163" t="s">
        <v>65</v>
      </c>
      <c r="B289" s="163" t="s">
        <v>1631</v>
      </c>
      <c r="C289" s="163" t="s">
        <v>1632</v>
      </c>
      <c r="D289" s="163" t="s">
        <v>1019</v>
      </c>
    </row>
    <row r="290" spans="1:4" ht="10.5" customHeight="1">
      <c r="A290" s="163" t="s">
        <v>65</v>
      </c>
      <c r="B290" s="163" t="s">
        <v>1633</v>
      </c>
      <c r="C290" s="163" t="s">
        <v>1634</v>
      </c>
      <c r="D290" s="163" t="s">
        <v>1019</v>
      </c>
    </row>
    <row r="291" spans="1:4" ht="10.5" customHeight="1">
      <c r="A291" s="163" t="s">
        <v>65</v>
      </c>
      <c r="B291" s="163" t="s">
        <v>65</v>
      </c>
      <c r="C291" s="163" t="s">
        <v>1635</v>
      </c>
      <c r="D291" s="163" t="s">
        <v>1022</v>
      </c>
    </row>
    <row r="292" spans="1:4" ht="10.5" customHeight="1">
      <c r="A292" s="163" t="s">
        <v>65</v>
      </c>
      <c r="B292" s="163" t="s">
        <v>1636</v>
      </c>
      <c r="C292" s="163" t="s">
        <v>1637</v>
      </c>
      <c r="D292" s="163" t="s">
        <v>1019</v>
      </c>
    </row>
    <row r="293" spans="1:4" ht="10.5" customHeight="1">
      <c r="A293" s="163" t="s">
        <v>65</v>
      </c>
      <c r="B293" s="163" t="s">
        <v>1638</v>
      </c>
      <c r="C293" s="163" t="s">
        <v>1639</v>
      </c>
      <c r="D293" s="163" t="s">
        <v>1019</v>
      </c>
    </row>
    <row r="294" spans="1:4" ht="10.5" customHeight="1">
      <c r="A294" s="163" t="s">
        <v>65</v>
      </c>
      <c r="B294" s="163" t="s">
        <v>1640</v>
      </c>
      <c r="C294" s="163" t="s">
        <v>1641</v>
      </c>
      <c r="D294" s="163" t="s">
        <v>1019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1019</v>
      </c>
    </row>
    <row r="296" spans="1:4" ht="10.5" customHeight="1">
      <c r="A296" s="163" t="s">
        <v>65</v>
      </c>
      <c r="B296" s="163" t="s">
        <v>1230</v>
      </c>
      <c r="C296" s="163" t="s">
        <v>1642</v>
      </c>
      <c r="D296" s="163" t="s">
        <v>1019</v>
      </c>
    </row>
    <row r="297" spans="1:4" ht="10.5" customHeight="1">
      <c r="A297" s="163" t="s">
        <v>65</v>
      </c>
      <c r="B297" s="163" t="s">
        <v>1643</v>
      </c>
      <c r="C297" s="163" t="s">
        <v>1644</v>
      </c>
      <c r="D297" s="163" t="s">
        <v>1284</v>
      </c>
    </row>
    <row r="298" spans="1:4" ht="10.5" customHeight="1">
      <c r="A298" s="163" t="s">
        <v>1110</v>
      </c>
      <c r="B298" s="163" t="s">
        <v>1568</v>
      </c>
      <c r="C298" s="163" t="s">
        <v>1645</v>
      </c>
      <c r="D298" s="163" t="s">
        <v>1019</v>
      </c>
    </row>
    <row r="299" spans="1:4" ht="10.5" customHeight="1">
      <c r="A299" s="163" t="s">
        <v>1110</v>
      </c>
      <c r="B299" s="163" t="s">
        <v>1646</v>
      </c>
      <c r="C299" s="163" t="s">
        <v>1647</v>
      </c>
      <c r="D299" s="163" t="s">
        <v>1019</v>
      </c>
    </row>
    <row r="300" spans="1:4" ht="10.5" customHeight="1">
      <c r="A300" s="163" t="s">
        <v>1110</v>
      </c>
      <c r="B300" s="163" t="s">
        <v>1648</v>
      </c>
      <c r="C300" s="163" t="s">
        <v>1649</v>
      </c>
      <c r="D300" s="163" t="s">
        <v>1019</v>
      </c>
    </row>
    <row r="301" spans="1:4" ht="10.5" customHeight="1">
      <c r="A301" s="163" t="s">
        <v>1110</v>
      </c>
      <c r="B301" s="163" t="s">
        <v>1650</v>
      </c>
      <c r="C301" s="163" t="s">
        <v>1651</v>
      </c>
      <c r="D301" s="163" t="s">
        <v>1019</v>
      </c>
    </row>
    <row r="302" spans="1:4" ht="10.5" customHeight="1">
      <c r="A302" s="163" t="s">
        <v>1110</v>
      </c>
      <c r="B302" s="163" t="s">
        <v>1652</v>
      </c>
      <c r="C302" s="163" t="s">
        <v>1653</v>
      </c>
      <c r="D302" s="163" t="s">
        <v>1019</v>
      </c>
    </row>
    <row r="303" spans="1:4" ht="10.5" customHeight="1">
      <c r="A303" s="163" t="s">
        <v>1110</v>
      </c>
      <c r="B303" s="163" t="s">
        <v>1654</v>
      </c>
      <c r="C303" s="163" t="s">
        <v>1655</v>
      </c>
      <c r="D303" s="163" t="s">
        <v>1019</v>
      </c>
    </row>
    <row r="304" spans="1:4" ht="10.5" customHeight="1">
      <c r="A304" s="163" t="s">
        <v>1110</v>
      </c>
      <c r="B304" s="163" t="s">
        <v>1656</v>
      </c>
      <c r="C304" s="163" t="s">
        <v>1657</v>
      </c>
      <c r="D304" s="163" t="s">
        <v>1019</v>
      </c>
    </row>
    <row r="305" spans="1:4" ht="10.5" customHeight="1">
      <c r="A305" s="163" t="s">
        <v>1110</v>
      </c>
      <c r="B305" s="163" t="s">
        <v>1658</v>
      </c>
      <c r="C305" s="163" t="s">
        <v>1659</v>
      </c>
      <c r="D305" s="163" t="s">
        <v>1019</v>
      </c>
    </row>
    <row r="306" spans="1:4" ht="10.5" customHeight="1">
      <c r="A306" s="163" t="s">
        <v>1110</v>
      </c>
      <c r="B306" s="163" t="s">
        <v>1660</v>
      </c>
      <c r="C306" s="163" t="s">
        <v>1661</v>
      </c>
      <c r="D306" s="163" t="s">
        <v>1019</v>
      </c>
    </row>
    <row r="307" spans="1:4" ht="10.5" customHeight="1">
      <c r="A307" s="163" t="s">
        <v>1110</v>
      </c>
      <c r="B307" s="163" t="s">
        <v>1662</v>
      </c>
      <c r="C307" s="163" t="s">
        <v>1663</v>
      </c>
      <c r="D307" s="163" t="s">
        <v>1019</v>
      </c>
    </row>
    <row r="308" spans="1:4" ht="10.5" customHeight="1">
      <c r="A308" s="163" t="s">
        <v>1110</v>
      </c>
      <c r="B308" s="163" t="s">
        <v>1664</v>
      </c>
      <c r="C308" s="163" t="s">
        <v>1665</v>
      </c>
      <c r="D308" s="163" t="s">
        <v>1019</v>
      </c>
    </row>
    <row r="309" spans="1:4" ht="10.5" customHeight="1">
      <c r="A309" s="163" t="s">
        <v>1110</v>
      </c>
      <c r="B309" s="163" t="s">
        <v>1110</v>
      </c>
      <c r="C309" s="163" t="s">
        <v>1666</v>
      </c>
      <c r="D309" s="163" t="s">
        <v>1022</v>
      </c>
    </row>
    <row r="310" spans="1:4" ht="10.5" customHeight="1">
      <c r="A310" s="163" t="s">
        <v>1110</v>
      </c>
      <c r="B310" s="163" t="s">
        <v>1667</v>
      </c>
      <c r="C310" s="163" t="s">
        <v>1668</v>
      </c>
      <c r="D310" s="163" t="s">
        <v>1019</v>
      </c>
    </row>
    <row r="311" spans="1:4" ht="10.5" customHeight="1">
      <c r="A311" s="163" t="s">
        <v>1110</v>
      </c>
      <c r="B311" s="163" t="s">
        <v>1669</v>
      </c>
      <c r="C311" s="163" t="s">
        <v>1670</v>
      </c>
      <c r="D311" s="163" t="s">
        <v>1284</v>
      </c>
    </row>
    <row r="312" spans="1:4" ht="10.5" customHeight="1">
      <c r="A312" s="163" t="s">
        <v>1110</v>
      </c>
      <c r="B312" s="163" t="s">
        <v>1671</v>
      </c>
      <c r="C312" s="163" t="s">
        <v>1672</v>
      </c>
      <c r="D312" s="163" t="s">
        <v>1019</v>
      </c>
    </row>
    <row r="313" spans="1:4" ht="10.5" customHeight="1">
      <c r="A313" s="163" t="s">
        <v>1110</v>
      </c>
      <c r="B313" s="163" t="s">
        <v>1673</v>
      </c>
      <c r="C313" s="163" t="s">
        <v>1674</v>
      </c>
      <c r="D313" s="163" t="s">
        <v>1019</v>
      </c>
    </row>
    <row r="314" spans="1:4" ht="10.5" customHeight="1">
      <c r="A314" s="163" t="s">
        <v>1110</v>
      </c>
      <c r="B314" s="163" t="s">
        <v>1675</v>
      </c>
      <c r="C314" s="163" t="s">
        <v>1676</v>
      </c>
      <c r="D314" s="163" t="s">
        <v>1019</v>
      </c>
    </row>
    <row r="315" spans="1:4" ht="10.5" customHeight="1">
      <c r="A315" s="163" t="s">
        <v>1110</v>
      </c>
      <c r="B315" s="163" t="s">
        <v>1677</v>
      </c>
      <c r="C315" s="163" t="s">
        <v>1678</v>
      </c>
      <c r="D315" s="163" t="s">
        <v>1019</v>
      </c>
    </row>
    <row r="316" spans="1:4" ht="10.5" customHeight="1">
      <c r="A316" s="163" t="s">
        <v>1110</v>
      </c>
      <c r="B316" s="163" t="s">
        <v>1679</v>
      </c>
      <c r="C316" s="163" t="s">
        <v>1680</v>
      </c>
      <c r="D316" s="163" t="s">
        <v>1019</v>
      </c>
    </row>
    <row r="317" spans="1:4" ht="10.5" customHeight="1">
      <c r="A317" s="163" t="s">
        <v>1110</v>
      </c>
      <c r="B317" s="163" t="s">
        <v>1681</v>
      </c>
      <c r="C317" s="163" t="s">
        <v>1682</v>
      </c>
      <c r="D317" s="163" t="s">
        <v>1019</v>
      </c>
    </row>
    <row r="318" spans="1:4" ht="10.5" customHeight="1">
      <c r="A318" s="163" t="s">
        <v>1110</v>
      </c>
      <c r="B318" s="163" t="s">
        <v>1683</v>
      </c>
      <c r="C318" s="163" t="s">
        <v>1684</v>
      </c>
      <c r="D318" s="163" t="s">
        <v>1019</v>
      </c>
    </row>
    <row r="319" spans="1:4" ht="10.5" customHeight="1">
      <c r="A319" s="163" t="s">
        <v>1110</v>
      </c>
      <c r="B319" s="163" t="s">
        <v>1685</v>
      </c>
      <c r="C319" s="163" t="s">
        <v>1686</v>
      </c>
      <c r="D319" s="163" t="s">
        <v>1019</v>
      </c>
    </row>
    <row r="320" spans="1:4" ht="10.5" customHeight="1">
      <c r="A320" s="163" t="s">
        <v>1114</v>
      </c>
      <c r="B320" s="163" t="s">
        <v>1114</v>
      </c>
      <c r="C320" s="163" t="s">
        <v>1687</v>
      </c>
      <c r="D320" s="163" t="s">
        <v>1201</v>
      </c>
    </row>
    <row r="321" spans="1:4" ht="10.5" customHeight="1">
      <c r="A321" s="163" t="s">
        <v>1118</v>
      </c>
      <c r="B321" s="163" t="s">
        <v>1688</v>
      </c>
      <c r="C321" s="163" t="s">
        <v>1689</v>
      </c>
      <c r="D321" s="163" t="s">
        <v>1019</v>
      </c>
    </row>
    <row r="322" spans="1:4" ht="10.5" customHeight="1">
      <c r="A322" s="163" t="s">
        <v>1118</v>
      </c>
      <c r="B322" s="163" t="s">
        <v>1690</v>
      </c>
      <c r="C322" s="163" t="s">
        <v>1691</v>
      </c>
      <c r="D322" s="163" t="s">
        <v>1019</v>
      </c>
    </row>
    <row r="323" spans="1:4" ht="10.5" customHeight="1">
      <c r="A323" s="163" t="s">
        <v>1118</v>
      </c>
      <c r="B323" s="163" t="s">
        <v>1692</v>
      </c>
      <c r="C323" s="163" t="s">
        <v>1693</v>
      </c>
      <c r="D323" s="163" t="s">
        <v>1019</v>
      </c>
    </row>
    <row r="324" spans="1:4" ht="10.5" customHeight="1">
      <c r="A324" s="163" t="s">
        <v>1118</v>
      </c>
      <c r="B324" s="163" t="s">
        <v>1694</v>
      </c>
      <c r="C324" s="163" t="s">
        <v>1695</v>
      </c>
      <c r="D324" s="163" t="s">
        <v>1019</v>
      </c>
    </row>
    <row r="325" spans="1:4" ht="10.5" customHeight="1">
      <c r="A325" s="163" t="s">
        <v>1118</v>
      </c>
      <c r="B325" s="163" t="s">
        <v>1359</v>
      </c>
      <c r="C325" s="163" t="s">
        <v>1696</v>
      </c>
      <c r="D325" s="163" t="s">
        <v>1019</v>
      </c>
    </row>
    <row r="326" spans="1:4" ht="10.5" customHeight="1">
      <c r="A326" s="163" t="s">
        <v>1118</v>
      </c>
      <c r="B326" s="163" t="s">
        <v>1697</v>
      </c>
      <c r="C326" s="163" t="s">
        <v>1698</v>
      </c>
      <c r="D326" s="163" t="s">
        <v>1019</v>
      </c>
    </row>
    <row r="327" spans="1:4" ht="10.5" customHeight="1">
      <c r="A327" s="163" t="s">
        <v>1118</v>
      </c>
      <c r="B327" s="163" t="s">
        <v>1699</v>
      </c>
      <c r="C327" s="163" t="s">
        <v>1700</v>
      </c>
      <c r="D327" s="163" t="s">
        <v>1019</v>
      </c>
    </row>
    <row r="328" spans="1:4" ht="10.5" customHeight="1">
      <c r="A328" s="163" t="s">
        <v>1118</v>
      </c>
      <c r="B328" s="163" t="s">
        <v>1701</v>
      </c>
      <c r="C328" s="163" t="s">
        <v>1702</v>
      </c>
      <c r="D328" s="163" t="s">
        <v>1019</v>
      </c>
    </row>
    <row r="329" spans="1:4" ht="10.5" customHeight="1">
      <c r="A329" s="163" t="s">
        <v>1118</v>
      </c>
      <c r="B329" s="163" t="s">
        <v>1703</v>
      </c>
      <c r="C329" s="163" t="s">
        <v>1704</v>
      </c>
      <c r="D329" s="163" t="s">
        <v>1019</v>
      </c>
    </row>
    <row r="330" spans="1:4" ht="10.5" customHeight="1">
      <c r="A330" s="163" t="s">
        <v>1118</v>
      </c>
      <c r="B330" s="163" t="s">
        <v>1118</v>
      </c>
      <c r="C330" s="163" t="s">
        <v>1705</v>
      </c>
      <c r="D330" s="163" t="s">
        <v>1022</v>
      </c>
    </row>
    <row r="331" spans="1:4" ht="10.5" customHeight="1">
      <c r="A331" s="163" t="s">
        <v>1118</v>
      </c>
      <c r="B331" s="163" t="s">
        <v>1706</v>
      </c>
      <c r="C331" s="163" t="s">
        <v>1707</v>
      </c>
      <c r="D331" s="163" t="s">
        <v>1019</v>
      </c>
    </row>
    <row r="332" spans="1:4" ht="10.5" customHeight="1">
      <c r="A332" s="163" t="s">
        <v>1118</v>
      </c>
      <c r="B332" s="163" t="s">
        <v>1708</v>
      </c>
      <c r="C332" s="163" t="s">
        <v>1709</v>
      </c>
      <c r="D332" s="163" t="s">
        <v>1019</v>
      </c>
    </row>
    <row r="333" spans="1:4" ht="10.5" customHeight="1">
      <c r="A333" s="163" t="s">
        <v>1118</v>
      </c>
      <c r="B333" s="163" t="s">
        <v>1710</v>
      </c>
      <c r="C333" s="163" t="s">
        <v>1711</v>
      </c>
      <c r="D333" s="163" t="s">
        <v>1019</v>
      </c>
    </row>
    <row r="334" spans="1:4" ht="10.5" customHeight="1">
      <c r="A334" s="163" t="s">
        <v>1121</v>
      </c>
      <c r="B334" s="163" t="s">
        <v>1712</v>
      </c>
      <c r="C334" s="163" t="s">
        <v>1713</v>
      </c>
      <c r="D334" s="163" t="s">
        <v>1019</v>
      </c>
    </row>
    <row r="335" spans="1:4" ht="10.5" customHeight="1">
      <c r="A335" s="163" t="s">
        <v>1121</v>
      </c>
      <c r="B335" s="163" t="s">
        <v>1714</v>
      </c>
      <c r="C335" s="163" t="s">
        <v>1715</v>
      </c>
      <c r="D335" s="163" t="s">
        <v>1019</v>
      </c>
    </row>
    <row r="336" spans="1:4" ht="10.5" customHeight="1">
      <c r="A336" s="163" t="s">
        <v>1121</v>
      </c>
      <c r="B336" s="163" t="s">
        <v>1716</v>
      </c>
      <c r="C336" s="163" t="s">
        <v>1717</v>
      </c>
      <c r="D336" s="163" t="s">
        <v>1019</v>
      </c>
    </row>
    <row r="337" spans="1:4" ht="10.5" customHeight="1">
      <c r="A337" s="163" t="s">
        <v>1121</v>
      </c>
      <c r="B337" s="163" t="s">
        <v>1718</v>
      </c>
      <c r="C337" s="163" t="s">
        <v>1719</v>
      </c>
      <c r="D337" s="163" t="s">
        <v>1019</v>
      </c>
    </row>
    <row r="338" spans="1:4" ht="10.5" customHeight="1">
      <c r="A338" s="163" t="s">
        <v>1121</v>
      </c>
      <c r="B338" s="163" t="s">
        <v>1720</v>
      </c>
      <c r="C338" s="163" t="s">
        <v>1721</v>
      </c>
      <c r="D338" s="163" t="s">
        <v>1019</v>
      </c>
    </row>
    <row r="339" spans="1:4" ht="10.5" customHeight="1">
      <c r="A339" s="163" t="s">
        <v>1121</v>
      </c>
      <c r="B339" s="163" t="s">
        <v>1722</v>
      </c>
      <c r="C339" s="163" t="s">
        <v>1723</v>
      </c>
      <c r="D339" s="163" t="s">
        <v>1019</v>
      </c>
    </row>
    <row r="340" spans="1:4" ht="10.5" customHeight="1">
      <c r="A340" s="163" t="s">
        <v>1121</v>
      </c>
      <c r="B340" s="163" t="s">
        <v>1724</v>
      </c>
      <c r="C340" s="163" t="s">
        <v>1725</v>
      </c>
      <c r="D340" s="163" t="s">
        <v>1019</v>
      </c>
    </row>
    <row r="341" spans="1:4" ht="10.5" customHeight="1">
      <c r="A341" s="163" t="s">
        <v>1121</v>
      </c>
      <c r="B341" s="163" t="s">
        <v>1726</v>
      </c>
      <c r="C341" s="163" t="s">
        <v>1727</v>
      </c>
      <c r="D341" s="163" t="s">
        <v>1019</v>
      </c>
    </row>
    <row r="342" spans="1:4" ht="10.5" customHeight="1">
      <c r="A342" s="163" t="s">
        <v>1121</v>
      </c>
      <c r="B342" s="163" t="s">
        <v>1728</v>
      </c>
      <c r="C342" s="163" t="s">
        <v>1729</v>
      </c>
      <c r="D342" s="163" t="s">
        <v>1019</v>
      </c>
    </row>
    <row r="343" spans="1:4" ht="10.5" customHeight="1">
      <c r="A343" s="163" t="s">
        <v>1121</v>
      </c>
      <c r="B343" s="163" t="s">
        <v>1730</v>
      </c>
      <c r="C343" s="163" t="s">
        <v>1731</v>
      </c>
      <c r="D343" s="163" t="s">
        <v>1019</v>
      </c>
    </row>
    <row r="344" spans="1:4" ht="10.5" customHeight="1">
      <c r="A344" s="163" t="s">
        <v>1121</v>
      </c>
      <c r="B344" s="163" t="s">
        <v>1732</v>
      </c>
      <c r="C344" s="163" t="s">
        <v>1733</v>
      </c>
      <c r="D344" s="163" t="s">
        <v>1019</v>
      </c>
    </row>
    <row r="345" spans="1:4" ht="10.5" customHeight="1">
      <c r="A345" s="163" t="s">
        <v>1121</v>
      </c>
      <c r="B345" s="163" t="s">
        <v>1734</v>
      </c>
      <c r="C345" s="163" t="s">
        <v>1735</v>
      </c>
      <c r="D345" s="163" t="s">
        <v>1284</v>
      </c>
    </row>
    <row r="346" spans="1:4" ht="10.5" customHeight="1">
      <c r="A346" s="163" t="s">
        <v>1121</v>
      </c>
      <c r="B346" s="163" t="s">
        <v>1121</v>
      </c>
      <c r="C346" s="163" t="s">
        <v>1736</v>
      </c>
      <c r="D346" s="163" t="s">
        <v>1022</v>
      </c>
    </row>
    <row r="347" spans="1:4" ht="10.5" customHeight="1">
      <c r="A347" s="163" t="s">
        <v>1121</v>
      </c>
      <c r="B347" s="163" t="s">
        <v>1737</v>
      </c>
      <c r="C347" s="163" t="s">
        <v>1738</v>
      </c>
      <c r="D347" s="163" t="s">
        <v>1019</v>
      </c>
    </row>
    <row r="348" spans="1:4" ht="10.5" customHeight="1">
      <c r="A348" s="163" t="s">
        <v>1121</v>
      </c>
      <c r="B348" s="163" t="s">
        <v>1739</v>
      </c>
      <c r="C348" s="163" t="s">
        <v>1740</v>
      </c>
      <c r="D348" s="163" t="s">
        <v>1019</v>
      </c>
    </row>
    <row r="349" spans="1:4" ht="10.5" customHeight="1">
      <c r="A349" s="163" t="s">
        <v>1121</v>
      </c>
      <c r="B349" s="163" t="s">
        <v>1741</v>
      </c>
      <c r="C349" s="163" t="s">
        <v>1742</v>
      </c>
      <c r="D349" s="163" t="s">
        <v>1019</v>
      </c>
    </row>
    <row r="350" spans="1:4" ht="10.5" customHeight="1">
      <c r="A350" s="163" t="s">
        <v>1125</v>
      </c>
      <c r="B350" s="163" t="s">
        <v>1743</v>
      </c>
      <c r="C350" s="163" t="s">
        <v>1744</v>
      </c>
      <c r="D350" s="163" t="s">
        <v>1062</v>
      </c>
    </row>
    <row r="351" spans="1:4" ht="10.5" customHeight="1">
      <c r="A351" s="163" t="s">
        <v>1125</v>
      </c>
      <c r="B351" s="163" t="s">
        <v>1745</v>
      </c>
      <c r="C351" s="163" t="s">
        <v>1746</v>
      </c>
      <c r="D351" s="163" t="s">
        <v>1019</v>
      </c>
    </row>
    <row r="352" spans="1:4" ht="10.5" customHeight="1">
      <c r="A352" s="163" t="s">
        <v>1125</v>
      </c>
      <c r="B352" s="163" t="s">
        <v>1747</v>
      </c>
      <c r="C352" s="163" t="s">
        <v>1748</v>
      </c>
      <c r="D352" s="163" t="s">
        <v>1019</v>
      </c>
    </row>
    <row r="353" spans="1:4" ht="10.5" customHeight="1">
      <c r="A353" s="163" t="s">
        <v>1125</v>
      </c>
      <c r="B353" s="163" t="s">
        <v>1749</v>
      </c>
      <c r="C353" s="163" t="s">
        <v>1750</v>
      </c>
      <c r="D353" s="163" t="s">
        <v>1019</v>
      </c>
    </row>
    <row r="354" spans="1:4" ht="10.5" customHeight="1">
      <c r="A354" s="163" t="s">
        <v>1125</v>
      </c>
      <c r="B354" s="163" t="s">
        <v>1751</v>
      </c>
      <c r="C354" s="163" t="s">
        <v>1752</v>
      </c>
      <c r="D354" s="163" t="s">
        <v>1019</v>
      </c>
    </row>
    <row r="355" spans="1:4" ht="10.5" customHeight="1">
      <c r="A355" s="163" t="s">
        <v>1125</v>
      </c>
      <c r="B355" s="163" t="s">
        <v>1753</v>
      </c>
      <c r="C355" s="163" t="s">
        <v>1754</v>
      </c>
      <c r="D355" s="163" t="s">
        <v>1019</v>
      </c>
    </row>
    <row r="356" spans="1:4" ht="10.5" customHeight="1">
      <c r="A356" s="163" t="s">
        <v>1125</v>
      </c>
      <c r="B356" s="163" t="s">
        <v>1069</v>
      </c>
      <c r="C356" s="163" t="s">
        <v>1755</v>
      </c>
      <c r="D356" s="163" t="s">
        <v>1019</v>
      </c>
    </row>
    <row r="357" spans="1:4" ht="10.5" customHeight="1">
      <c r="A357" s="163" t="s">
        <v>1125</v>
      </c>
      <c r="B357" s="163" t="s">
        <v>1756</v>
      </c>
      <c r="C357" s="163" t="s">
        <v>1757</v>
      </c>
      <c r="D357" s="163" t="s">
        <v>1019</v>
      </c>
    </row>
    <row r="358" spans="1:4" ht="10.5" customHeight="1">
      <c r="A358" s="163" t="s">
        <v>1125</v>
      </c>
      <c r="B358" s="163" t="s">
        <v>1758</v>
      </c>
      <c r="C358" s="163" t="s">
        <v>1759</v>
      </c>
      <c r="D358" s="163" t="s">
        <v>1019</v>
      </c>
    </row>
    <row r="359" spans="1:4" ht="10.5" customHeight="1">
      <c r="A359" s="163" t="s">
        <v>1125</v>
      </c>
      <c r="B359" s="163" t="s">
        <v>1658</v>
      </c>
      <c r="C359" s="163" t="s">
        <v>1760</v>
      </c>
      <c r="D359" s="163" t="s">
        <v>1019</v>
      </c>
    </row>
    <row r="360" spans="1:4" ht="10.5" customHeight="1">
      <c r="A360" s="163" t="s">
        <v>1125</v>
      </c>
      <c r="B360" s="163" t="s">
        <v>1761</v>
      </c>
      <c r="C360" s="163" t="s">
        <v>1762</v>
      </c>
      <c r="D360" s="163" t="s">
        <v>1019</v>
      </c>
    </row>
    <row r="361" spans="1:4" ht="10.5" customHeight="1">
      <c r="A361" s="163" t="s">
        <v>1125</v>
      </c>
      <c r="B361" s="163" t="s">
        <v>1763</v>
      </c>
      <c r="C361" s="163" t="s">
        <v>1764</v>
      </c>
      <c r="D361" s="163" t="s">
        <v>1019</v>
      </c>
    </row>
    <row r="362" spans="1:4" ht="10.5" customHeight="1">
      <c r="A362" s="163" t="s">
        <v>1125</v>
      </c>
      <c r="B362" s="163" t="s">
        <v>1765</v>
      </c>
      <c r="C362" s="163" t="s">
        <v>1766</v>
      </c>
      <c r="D362" s="163" t="s">
        <v>1019</v>
      </c>
    </row>
    <row r="363" spans="1:4" ht="10.5" customHeight="1">
      <c r="A363" s="163" t="s">
        <v>1125</v>
      </c>
      <c r="B363" s="163" t="s">
        <v>1767</v>
      </c>
      <c r="C363" s="163" t="s">
        <v>1768</v>
      </c>
      <c r="D363" s="163" t="s">
        <v>1019</v>
      </c>
    </row>
    <row r="364" spans="1:4" ht="10.5" customHeight="1">
      <c r="A364" s="163" t="s">
        <v>1125</v>
      </c>
      <c r="B364" s="163" t="s">
        <v>1386</v>
      </c>
      <c r="C364" s="163" t="s">
        <v>1769</v>
      </c>
      <c r="D364" s="163" t="s">
        <v>1019</v>
      </c>
    </row>
    <row r="365" spans="1:4" ht="10.5" customHeight="1">
      <c r="A365" s="163" t="s">
        <v>1125</v>
      </c>
      <c r="B365" s="163" t="s">
        <v>1770</v>
      </c>
      <c r="C365" s="163" t="s">
        <v>1771</v>
      </c>
      <c r="D365" s="163" t="s">
        <v>1019</v>
      </c>
    </row>
    <row r="366" spans="1:4" ht="10.5" customHeight="1">
      <c r="A366" s="163" t="s">
        <v>1125</v>
      </c>
      <c r="B366" s="163" t="s">
        <v>1772</v>
      </c>
      <c r="C366" s="163" t="s">
        <v>1773</v>
      </c>
      <c r="D366" s="163" t="s">
        <v>1019</v>
      </c>
    </row>
    <row r="367" spans="1:4" ht="10.5" customHeight="1">
      <c r="A367" s="163" t="s">
        <v>1125</v>
      </c>
      <c r="B367" s="163" t="s">
        <v>1359</v>
      </c>
      <c r="C367" s="163" t="s">
        <v>1774</v>
      </c>
      <c r="D367" s="163" t="s">
        <v>1019</v>
      </c>
    </row>
    <row r="368" spans="1:4" ht="10.5" customHeight="1">
      <c r="A368" s="163" t="s">
        <v>1125</v>
      </c>
      <c r="B368" s="163" t="s">
        <v>1561</v>
      </c>
      <c r="C368" s="163" t="s">
        <v>1775</v>
      </c>
      <c r="D368" s="163" t="s">
        <v>1019</v>
      </c>
    </row>
    <row r="369" spans="1:4" ht="10.5" customHeight="1">
      <c r="A369" s="163" t="s">
        <v>1125</v>
      </c>
      <c r="B369" s="163" t="s">
        <v>1776</v>
      </c>
      <c r="C369" s="163" t="s">
        <v>1777</v>
      </c>
      <c r="D369" s="163" t="s">
        <v>1019</v>
      </c>
    </row>
    <row r="370" spans="1:4" ht="10.5" customHeight="1">
      <c r="A370" s="163" t="s">
        <v>1125</v>
      </c>
      <c r="B370" s="163" t="s">
        <v>1125</v>
      </c>
      <c r="C370" s="163" t="s">
        <v>1778</v>
      </c>
      <c r="D370" s="163" t="s">
        <v>1022</v>
      </c>
    </row>
    <row r="371" spans="1:4" ht="10.5" customHeight="1">
      <c r="A371" s="163" t="s">
        <v>1125</v>
      </c>
      <c r="B371" s="163" t="s">
        <v>1779</v>
      </c>
      <c r="C371" s="163" t="s">
        <v>1780</v>
      </c>
      <c r="D371" s="163" t="s">
        <v>1019</v>
      </c>
    </row>
    <row r="372" spans="1:4" ht="10.5" customHeight="1">
      <c r="A372" s="163" t="s">
        <v>1125</v>
      </c>
      <c r="B372" s="163" t="s">
        <v>1781</v>
      </c>
      <c r="C372" s="163" t="s">
        <v>1782</v>
      </c>
      <c r="D372" s="163" t="s">
        <v>1019</v>
      </c>
    </row>
    <row r="373" spans="1:4" ht="10.5" customHeight="1">
      <c r="A373" s="163" t="s">
        <v>1129</v>
      </c>
      <c r="B373" s="163" t="s">
        <v>1783</v>
      </c>
      <c r="C373" s="163" t="s">
        <v>1784</v>
      </c>
      <c r="D373" s="163" t="s">
        <v>1019</v>
      </c>
    </row>
    <row r="374" spans="1:4" ht="10.5" customHeight="1">
      <c r="A374" s="163" t="s">
        <v>1129</v>
      </c>
      <c r="B374" s="163" t="s">
        <v>1785</v>
      </c>
      <c r="C374" s="163" t="s">
        <v>1786</v>
      </c>
      <c r="D374" s="163" t="s">
        <v>1019</v>
      </c>
    </row>
    <row r="375" spans="1:4" ht="10.5" customHeight="1">
      <c r="A375" s="163" t="s">
        <v>1129</v>
      </c>
      <c r="B375" s="163" t="s">
        <v>1787</v>
      </c>
      <c r="C375" s="163" t="s">
        <v>1788</v>
      </c>
      <c r="D375" s="163" t="s">
        <v>1019</v>
      </c>
    </row>
    <row r="376" spans="1:4" ht="10.5" customHeight="1">
      <c r="A376" s="163" t="s">
        <v>1129</v>
      </c>
      <c r="B376" s="163" t="s">
        <v>1789</v>
      </c>
      <c r="C376" s="163" t="s">
        <v>1790</v>
      </c>
      <c r="D376" s="163" t="s">
        <v>1062</v>
      </c>
    </row>
    <row r="377" spans="1:4" ht="10.5" customHeight="1">
      <c r="A377" s="163" t="s">
        <v>1129</v>
      </c>
      <c r="B377" s="163" t="s">
        <v>1791</v>
      </c>
      <c r="C377" s="163" t="s">
        <v>1792</v>
      </c>
      <c r="D377" s="163" t="s">
        <v>1019</v>
      </c>
    </row>
    <row r="378" spans="1:4" ht="10.5" customHeight="1">
      <c r="A378" s="163" t="s">
        <v>1129</v>
      </c>
      <c r="B378" s="163" t="s">
        <v>1793</v>
      </c>
      <c r="C378" s="163" t="s">
        <v>1794</v>
      </c>
      <c r="D378" s="163" t="s">
        <v>1019</v>
      </c>
    </row>
    <row r="379" spans="1:4" ht="10.5" customHeight="1">
      <c r="A379" s="163" t="s">
        <v>1129</v>
      </c>
      <c r="B379" s="163" t="s">
        <v>1795</v>
      </c>
      <c r="C379" s="163" t="s">
        <v>1796</v>
      </c>
      <c r="D379" s="163" t="s">
        <v>1019</v>
      </c>
    </row>
    <row r="380" spans="1:4" ht="10.5" customHeight="1">
      <c r="A380" s="163" t="s">
        <v>1129</v>
      </c>
      <c r="B380" s="163" t="s">
        <v>1797</v>
      </c>
      <c r="C380" s="163" t="s">
        <v>1798</v>
      </c>
      <c r="D380" s="163" t="s">
        <v>1019</v>
      </c>
    </row>
    <row r="381" spans="1:4" ht="10.5" customHeight="1">
      <c r="A381" s="163" t="s">
        <v>1129</v>
      </c>
      <c r="B381" s="163" t="s">
        <v>1799</v>
      </c>
      <c r="C381" s="163" t="s">
        <v>1800</v>
      </c>
      <c r="D381" s="163" t="s">
        <v>1019</v>
      </c>
    </row>
    <row r="382" spans="1:4" ht="10.5" customHeight="1">
      <c r="A382" s="163" t="s">
        <v>1129</v>
      </c>
      <c r="B382" s="163" t="s">
        <v>1801</v>
      </c>
      <c r="C382" s="163" t="s">
        <v>1802</v>
      </c>
      <c r="D382" s="163" t="s">
        <v>1019</v>
      </c>
    </row>
    <row r="383" spans="1:4" ht="10.5" customHeight="1">
      <c r="A383" s="163" t="s">
        <v>1129</v>
      </c>
      <c r="B383" s="163" t="s">
        <v>1803</v>
      </c>
      <c r="C383" s="163" t="s">
        <v>1804</v>
      </c>
      <c r="D383" s="163" t="s">
        <v>1019</v>
      </c>
    </row>
    <row r="384" spans="1:4" ht="10.5" customHeight="1">
      <c r="A384" s="163" t="s">
        <v>1129</v>
      </c>
      <c r="B384" s="163" t="s">
        <v>1805</v>
      </c>
      <c r="C384" s="163" t="s">
        <v>1806</v>
      </c>
      <c r="D384" s="163" t="s">
        <v>1019</v>
      </c>
    </row>
    <row r="385" spans="1:4" ht="10.5" customHeight="1">
      <c r="A385" s="163" t="s">
        <v>1129</v>
      </c>
      <c r="B385" s="163" t="s">
        <v>1807</v>
      </c>
      <c r="C385" s="163" t="s">
        <v>1808</v>
      </c>
      <c r="D385" s="163" t="s">
        <v>1019</v>
      </c>
    </row>
    <row r="386" spans="1:4" ht="10.5" customHeight="1">
      <c r="A386" s="163" t="s">
        <v>1129</v>
      </c>
      <c r="B386" s="163" t="s">
        <v>1809</v>
      </c>
      <c r="C386" s="163" t="s">
        <v>1810</v>
      </c>
      <c r="D386" s="163" t="s">
        <v>1019</v>
      </c>
    </row>
    <row r="387" spans="1:4" ht="10.5" customHeight="1">
      <c r="A387" s="163" t="s">
        <v>1129</v>
      </c>
      <c r="B387" s="163" t="s">
        <v>1811</v>
      </c>
      <c r="C387" s="163" t="s">
        <v>1812</v>
      </c>
      <c r="D387" s="163" t="s">
        <v>1019</v>
      </c>
    </row>
    <row r="388" spans="1:4" ht="10.5" customHeight="1">
      <c r="A388" s="163" t="s">
        <v>1129</v>
      </c>
      <c r="B388" s="163" t="s">
        <v>1813</v>
      </c>
      <c r="C388" s="163" t="s">
        <v>1814</v>
      </c>
      <c r="D388" s="163" t="s">
        <v>1284</v>
      </c>
    </row>
    <row r="389" spans="1:4" ht="10.5" customHeight="1">
      <c r="A389" s="163" t="s">
        <v>1129</v>
      </c>
      <c r="B389" s="163" t="s">
        <v>1815</v>
      </c>
      <c r="C389" s="163" t="s">
        <v>1816</v>
      </c>
      <c r="D389" s="163" t="s">
        <v>1019</v>
      </c>
    </row>
    <row r="390" spans="1:4" ht="10.5" customHeight="1">
      <c r="A390" s="163" t="s">
        <v>1129</v>
      </c>
      <c r="B390" s="163" t="s">
        <v>1817</v>
      </c>
      <c r="C390" s="163" t="s">
        <v>1818</v>
      </c>
      <c r="D390" s="163" t="s">
        <v>1019</v>
      </c>
    </row>
    <row r="391" spans="1:4" ht="10.5" customHeight="1">
      <c r="A391" s="163" t="s">
        <v>1129</v>
      </c>
      <c r="B391" s="163" t="s">
        <v>1819</v>
      </c>
      <c r="C391" s="163" t="s">
        <v>1820</v>
      </c>
      <c r="D391" s="163" t="s">
        <v>1019</v>
      </c>
    </row>
    <row r="392" spans="1:4" ht="10.5" customHeight="1">
      <c r="A392" s="163" t="s">
        <v>1129</v>
      </c>
      <c r="B392" s="163" t="s">
        <v>1129</v>
      </c>
      <c r="C392" s="163" t="s">
        <v>1821</v>
      </c>
      <c r="D392" s="163" t="s">
        <v>1022</v>
      </c>
    </row>
    <row r="393" spans="1:4" ht="10.5" customHeight="1">
      <c r="A393" s="163" t="s">
        <v>1129</v>
      </c>
      <c r="B393" s="163" t="s">
        <v>1822</v>
      </c>
      <c r="C393" s="163" t="s">
        <v>1823</v>
      </c>
      <c r="D393" s="163" t="s">
        <v>1019</v>
      </c>
    </row>
    <row r="394" spans="1:4" ht="10.5" customHeight="1">
      <c r="A394" s="163" t="s">
        <v>1129</v>
      </c>
      <c r="B394" s="163" t="s">
        <v>1824</v>
      </c>
      <c r="C394" s="163" t="s">
        <v>1825</v>
      </c>
      <c r="D394" s="163" t="s">
        <v>1019</v>
      </c>
    </row>
    <row r="395" spans="1:4" ht="10.5" customHeight="1">
      <c r="A395" s="163" t="s">
        <v>1129</v>
      </c>
      <c r="B395" s="163" t="s">
        <v>1826</v>
      </c>
      <c r="C395" s="163" t="s">
        <v>1827</v>
      </c>
      <c r="D395" s="163" t="s">
        <v>1019</v>
      </c>
    </row>
    <row r="396" spans="1:4" ht="10.5" customHeight="1">
      <c r="A396" s="163" t="s">
        <v>1133</v>
      </c>
      <c r="B396" s="163" t="s">
        <v>1828</v>
      </c>
      <c r="C396" s="163" t="s">
        <v>1829</v>
      </c>
      <c r="D396" s="163" t="s">
        <v>1019</v>
      </c>
    </row>
    <row r="397" spans="1:4" ht="10.5" customHeight="1">
      <c r="A397" s="163" t="s">
        <v>1133</v>
      </c>
      <c r="B397" s="163" t="s">
        <v>1830</v>
      </c>
      <c r="C397" s="163" t="s">
        <v>1831</v>
      </c>
      <c r="D397" s="163" t="s">
        <v>1019</v>
      </c>
    </row>
    <row r="398" spans="1:4" ht="10.5" customHeight="1">
      <c r="A398" s="163" t="s">
        <v>1133</v>
      </c>
      <c r="B398" s="163" t="s">
        <v>1832</v>
      </c>
      <c r="C398" s="163" t="s">
        <v>1833</v>
      </c>
      <c r="D398" s="163" t="s">
        <v>1019</v>
      </c>
    </row>
    <row r="399" spans="1:4" ht="10.5" customHeight="1">
      <c r="A399" s="163" t="s">
        <v>1133</v>
      </c>
      <c r="B399" s="163" t="s">
        <v>1834</v>
      </c>
      <c r="C399" s="163" t="s">
        <v>1835</v>
      </c>
      <c r="D399" s="163" t="s">
        <v>1019</v>
      </c>
    </row>
    <row r="400" spans="1:4" ht="10.5" customHeight="1">
      <c r="A400" s="163" t="s">
        <v>1133</v>
      </c>
      <c r="B400" s="163" t="s">
        <v>1836</v>
      </c>
      <c r="C400" s="163" t="s">
        <v>1837</v>
      </c>
      <c r="D400" s="163" t="s">
        <v>1019</v>
      </c>
    </row>
    <row r="401" spans="1:4" ht="10.5" customHeight="1">
      <c r="A401" s="163" t="s">
        <v>1133</v>
      </c>
      <c r="B401" s="163" t="s">
        <v>1838</v>
      </c>
      <c r="C401" s="163" t="s">
        <v>1839</v>
      </c>
      <c r="D401" s="163" t="s">
        <v>1019</v>
      </c>
    </row>
    <row r="402" spans="1:4" ht="10.5" customHeight="1">
      <c r="A402" s="163" t="s">
        <v>1133</v>
      </c>
      <c r="B402" s="163" t="s">
        <v>1840</v>
      </c>
      <c r="C402" s="163" t="s">
        <v>1841</v>
      </c>
      <c r="D402" s="163" t="s">
        <v>1019</v>
      </c>
    </row>
    <row r="403" spans="1:4" ht="10.5" customHeight="1">
      <c r="A403" s="163" t="s">
        <v>1133</v>
      </c>
      <c r="B403" s="163" t="s">
        <v>1842</v>
      </c>
      <c r="C403" s="163" t="s">
        <v>1843</v>
      </c>
      <c r="D403" s="163" t="s">
        <v>1019</v>
      </c>
    </row>
    <row r="404" spans="1:4" ht="10.5" customHeight="1">
      <c r="A404" s="163" t="s">
        <v>1133</v>
      </c>
      <c r="B404" s="163" t="s">
        <v>1844</v>
      </c>
      <c r="C404" s="163" t="s">
        <v>1845</v>
      </c>
      <c r="D404" s="163" t="s">
        <v>1019</v>
      </c>
    </row>
    <row r="405" spans="1:4" ht="10.5" customHeight="1">
      <c r="A405" s="163" t="s">
        <v>1133</v>
      </c>
      <c r="B405" s="163" t="s">
        <v>1846</v>
      </c>
      <c r="C405" s="163" t="s">
        <v>1847</v>
      </c>
      <c r="D405" s="163" t="s">
        <v>1019</v>
      </c>
    </row>
    <row r="406" spans="1:4" ht="10.5" customHeight="1">
      <c r="A406" s="163" t="s">
        <v>1133</v>
      </c>
      <c r="B406" s="163" t="s">
        <v>1848</v>
      </c>
      <c r="C406" s="163" t="s">
        <v>1849</v>
      </c>
      <c r="D406" s="163" t="s">
        <v>1019</v>
      </c>
    </row>
    <row r="407" spans="1:4" ht="10.5" customHeight="1">
      <c r="A407" s="163" t="s">
        <v>1133</v>
      </c>
      <c r="B407" s="163" t="s">
        <v>1561</v>
      </c>
      <c r="C407" s="163" t="s">
        <v>1850</v>
      </c>
      <c r="D407" s="163" t="s">
        <v>1019</v>
      </c>
    </row>
    <row r="408" spans="1:4" ht="10.5" customHeight="1">
      <c r="A408" s="163" t="s">
        <v>1133</v>
      </c>
      <c r="B408" s="163" t="s">
        <v>1851</v>
      </c>
      <c r="C408" s="163" t="s">
        <v>1852</v>
      </c>
      <c r="D408" s="163" t="s">
        <v>1019</v>
      </c>
    </row>
    <row r="409" spans="1:4" ht="10.5" customHeight="1">
      <c r="A409" s="163" t="s">
        <v>1133</v>
      </c>
      <c r="B409" s="163" t="s">
        <v>1853</v>
      </c>
      <c r="C409" s="163" t="s">
        <v>1854</v>
      </c>
      <c r="D409" s="163" t="s">
        <v>1019</v>
      </c>
    </row>
    <row r="410" spans="1:4" ht="10.5" customHeight="1">
      <c r="A410" s="163" t="s">
        <v>1133</v>
      </c>
      <c r="B410" s="163" t="s">
        <v>1133</v>
      </c>
      <c r="C410" s="163" t="s">
        <v>1855</v>
      </c>
      <c r="D410" s="163" t="s">
        <v>1022</v>
      </c>
    </row>
    <row r="411" spans="1:4" ht="10.5" customHeight="1">
      <c r="A411" s="163" t="s">
        <v>1133</v>
      </c>
      <c r="B411" s="163" t="s">
        <v>1856</v>
      </c>
      <c r="C411" s="163" t="s">
        <v>1857</v>
      </c>
      <c r="D411" s="163" t="s">
        <v>1019</v>
      </c>
    </row>
    <row r="412" spans="1:4" ht="10.5" customHeight="1">
      <c r="A412" s="163" t="s">
        <v>1133</v>
      </c>
      <c r="B412" s="163" t="s">
        <v>1858</v>
      </c>
      <c r="C412" s="163" t="s">
        <v>1859</v>
      </c>
      <c r="D412" s="163" t="s">
        <v>1019</v>
      </c>
    </row>
    <row r="413" spans="1:4" ht="10.5" customHeight="1">
      <c r="A413" s="163" t="s">
        <v>1137</v>
      </c>
      <c r="B413" s="163" t="s">
        <v>1595</v>
      </c>
      <c r="C413" s="163" t="s">
        <v>1860</v>
      </c>
      <c r="D413" s="163" t="s">
        <v>1019</v>
      </c>
    </row>
    <row r="414" spans="1:4" ht="10.5" customHeight="1">
      <c r="A414" s="163" t="s">
        <v>1137</v>
      </c>
      <c r="B414" s="163" t="s">
        <v>1861</v>
      </c>
      <c r="C414" s="163" t="s">
        <v>1862</v>
      </c>
      <c r="D414" s="163" t="s">
        <v>1019</v>
      </c>
    </row>
    <row r="415" spans="1:4" ht="10.5" customHeight="1">
      <c r="A415" s="163" t="s">
        <v>1137</v>
      </c>
      <c r="B415" s="163" t="s">
        <v>1863</v>
      </c>
      <c r="C415" s="163" t="s">
        <v>1864</v>
      </c>
      <c r="D415" s="163" t="s">
        <v>1019</v>
      </c>
    </row>
    <row r="416" spans="1:4" ht="10.5" customHeight="1">
      <c r="A416" s="163" t="s">
        <v>1137</v>
      </c>
      <c r="B416" s="163" t="s">
        <v>1865</v>
      </c>
      <c r="C416" s="163" t="s">
        <v>1866</v>
      </c>
      <c r="D416" s="163" t="s">
        <v>1019</v>
      </c>
    </row>
    <row r="417" spans="1:4" ht="10.5" customHeight="1">
      <c r="A417" s="163" t="s">
        <v>1137</v>
      </c>
      <c r="B417" s="163" t="s">
        <v>1867</v>
      </c>
      <c r="C417" s="163" t="s">
        <v>1868</v>
      </c>
      <c r="D417" s="163" t="s">
        <v>1019</v>
      </c>
    </row>
    <row r="418" spans="1:4" ht="10.5" customHeight="1">
      <c r="A418" s="163" t="s">
        <v>1137</v>
      </c>
      <c r="B418" s="163" t="s">
        <v>1869</v>
      </c>
      <c r="C418" s="163" t="s">
        <v>1870</v>
      </c>
      <c r="D418" s="163" t="s">
        <v>1019</v>
      </c>
    </row>
    <row r="419" spans="1:4" ht="10.5" customHeight="1">
      <c r="A419" s="163" t="s">
        <v>1137</v>
      </c>
      <c r="B419" s="163" t="s">
        <v>1871</v>
      </c>
      <c r="C419" s="163" t="s">
        <v>1872</v>
      </c>
      <c r="D419" s="163" t="s">
        <v>1019</v>
      </c>
    </row>
    <row r="420" spans="1:4" ht="10.5" customHeight="1">
      <c r="A420" s="163" t="s">
        <v>1137</v>
      </c>
      <c r="B420" s="163" t="s">
        <v>1873</v>
      </c>
      <c r="C420" s="163" t="s">
        <v>1874</v>
      </c>
      <c r="D420" s="163" t="s">
        <v>1019</v>
      </c>
    </row>
    <row r="421" spans="1:4" ht="10.5" customHeight="1">
      <c r="A421" s="163" t="s">
        <v>1137</v>
      </c>
      <c r="B421" s="163" t="s">
        <v>1875</v>
      </c>
      <c r="C421" s="163" t="s">
        <v>1876</v>
      </c>
      <c r="D421" s="163" t="s">
        <v>1019</v>
      </c>
    </row>
    <row r="422" spans="1:4" ht="10.5" customHeight="1">
      <c r="A422" s="163" t="s">
        <v>1137</v>
      </c>
      <c r="B422" s="163" t="s">
        <v>1137</v>
      </c>
      <c r="C422" s="163" t="s">
        <v>1877</v>
      </c>
      <c r="D422" s="163" t="s">
        <v>1022</v>
      </c>
    </row>
    <row r="423" spans="1:4" ht="10.5" customHeight="1">
      <c r="A423" s="163" t="s">
        <v>1137</v>
      </c>
      <c r="B423" s="163" t="s">
        <v>1878</v>
      </c>
      <c r="C423" s="163" t="s">
        <v>1879</v>
      </c>
      <c r="D423" s="163" t="s">
        <v>1019</v>
      </c>
    </row>
    <row r="424" spans="1:4" ht="10.5" customHeight="1">
      <c r="A424" s="163" t="s">
        <v>1137</v>
      </c>
      <c r="B424" s="163" t="s">
        <v>1105</v>
      </c>
      <c r="C424" s="163" t="s">
        <v>1880</v>
      </c>
      <c r="D424" s="163" t="s">
        <v>1019</v>
      </c>
    </row>
    <row r="425" spans="1:4" ht="10.5" customHeight="1">
      <c r="A425" s="163" t="s">
        <v>1137</v>
      </c>
      <c r="B425" s="163" t="s">
        <v>1881</v>
      </c>
      <c r="C425" s="163" t="s">
        <v>1882</v>
      </c>
      <c r="D425" s="163" t="s">
        <v>1019</v>
      </c>
    </row>
    <row r="426" spans="1:4" ht="10.5" customHeight="1">
      <c r="A426" s="163" t="s">
        <v>1137</v>
      </c>
      <c r="B426" s="163" t="s">
        <v>1883</v>
      </c>
      <c r="C426" s="163" t="s">
        <v>1884</v>
      </c>
      <c r="D426" s="163" t="s">
        <v>1019</v>
      </c>
    </row>
    <row r="427" spans="1:4" ht="10.5" customHeight="1">
      <c r="A427" s="163" t="s">
        <v>1141</v>
      </c>
      <c r="B427" s="163" t="s">
        <v>1885</v>
      </c>
      <c r="C427" s="163" t="s">
        <v>1886</v>
      </c>
      <c r="D427" s="163" t="s">
        <v>1019</v>
      </c>
    </row>
    <row r="428" spans="1:4" ht="10.5" customHeight="1">
      <c r="A428" s="163" t="s">
        <v>1141</v>
      </c>
      <c r="B428" s="163" t="s">
        <v>1887</v>
      </c>
      <c r="C428" s="163" t="s">
        <v>1888</v>
      </c>
      <c r="D428" s="163" t="s">
        <v>1019</v>
      </c>
    </row>
    <row r="429" spans="1:4" ht="10.5" customHeight="1">
      <c r="A429" s="163" t="s">
        <v>1141</v>
      </c>
      <c r="B429" s="163" t="s">
        <v>1889</v>
      </c>
      <c r="C429" s="163" t="s">
        <v>1890</v>
      </c>
      <c r="D429" s="163" t="s">
        <v>1019</v>
      </c>
    </row>
    <row r="430" spans="1:4" ht="10.5" customHeight="1">
      <c r="A430" s="163" t="s">
        <v>1141</v>
      </c>
      <c r="B430" s="163" t="s">
        <v>1891</v>
      </c>
      <c r="C430" s="163" t="s">
        <v>1892</v>
      </c>
      <c r="D430" s="163" t="s">
        <v>1019</v>
      </c>
    </row>
    <row r="431" spans="1:4" ht="10.5" customHeight="1">
      <c r="A431" s="163" t="s">
        <v>1141</v>
      </c>
      <c r="B431" s="163" t="s">
        <v>1893</v>
      </c>
      <c r="C431" s="163" t="s">
        <v>1894</v>
      </c>
      <c r="D431" s="163" t="s">
        <v>1019</v>
      </c>
    </row>
    <row r="432" spans="1:4" ht="10.5" customHeight="1">
      <c r="A432" s="163" t="s">
        <v>1141</v>
      </c>
      <c r="B432" s="163" t="s">
        <v>1895</v>
      </c>
      <c r="C432" s="163" t="s">
        <v>1896</v>
      </c>
      <c r="D432" s="163" t="s">
        <v>1019</v>
      </c>
    </row>
    <row r="433" spans="1:4" ht="10.5" customHeight="1">
      <c r="A433" s="163" t="s">
        <v>1141</v>
      </c>
      <c r="B433" s="163" t="s">
        <v>1897</v>
      </c>
      <c r="C433" s="163" t="s">
        <v>1898</v>
      </c>
      <c r="D433" s="163" t="s">
        <v>1019</v>
      </c>
    </row>
    <row r="434" spans="1:4" ht="10.5" customHeight="1">
      <c r="A434" s="163" t="s">
        <v>1141</v>
      </c>
      <c r="B434" s="163" t="s">
        <v>1899</v>
      </c>
      <c r="C434" s="163" t="s">
        <v>1900</v>
      </c>
      <c r="D434" s="163" t="s">
        <v>1019</v>
      </c>
    </row>
    <row r="435" spans="1:4" ht="10.5" customHeight="1">
      <c r="A435" s="163" t="s">
        <v>1141</v>
      </c>
      <c r="B435" s="163" t="s">
        <v>1901</v>
      </c>
      <c r="C435" s="163" t="s">
        <v>1902</v>
      </c>
      <c r="D435" s="163" t="s">
        <v>1019</v>
      </c>
    </row>
    <row r="436" spans="1:4" ht="10.5" customHeight="1">
      <c r="A436" s="163" t="s">
        <v>1141</v>
      </c>
      <c r="B436" s="163" t="s">
        <v>1903</v>
      </c>
      <c r="C436" s="163" t="s">
        <v>1904</v>
      </c>
      <c r="D436" s="163" t="s">
        <v>1284</v>
      </c>
    </row>
    <row r="437" spans="1:4" ht="10.5" customHeight="1">
      <c r="A437" s="163" t="s">
        <v>1141</v>
      </c>
      <c r="B437" s="163" t="s">
        <v>1905</v>
      </c>
      <c r="C437" s="163" t="s">
        <v>1906</v>
      </c>
      <c r="D437" s="163" t="s">
        <v>1019</v>
      </c>
    </row>
    <row r="438" spans="1:4" ht="10.5" customHeight="1">
      <c r="A438" s="163" t="s">
        <v>1141</v>
      </c>
      <c r="B438" s="163" t="s">
        <v>1907</v>
      </c>
      <c r="C438" s="163" t="s">
        <v>1908</v>
      </c>
      <c r="D438" s="163" t="s">
        <v>1019</v>
      </c>
    </row>
    <row r="439" spans="1:4" ht="10.5" customHeight="1">
      <c r="A439" s="163" t="s">
        <v>1141</v>
      </c>
      <c r="B439" s="163" t="s">
        <v>1909</v>
      </c>
      <c r="C439" s="163" t="s">
        <v>1910</v>
      </c>
      <c r="D439" s="163" t="s">
        <v>1019</v>
      </c>
    </row>
    <row r="440" spans="1:4" ht="10.5" customHeight="1">
      <c r="A440" s="163" t="s">
        <v>1141</v>
      </c>
      <c r="B440" s="163" t="s">
        <v>1141</v>
      </c>
      <c r="C440" s="163" t="s">
        <v>1911</v>
      </c>
      <c r="D440" s="163" t="s">
        <v>1022</v>
      </c>
    </row>
    <row r="441" spans="1:4" ht="10.5" customHeight="1">
      <c r="A441" s="163" t="s">
        <v>1141</v>
      </c>
      <c r="B441" s="163" t="s">
        <v>1912</v>
      </c>
      <c r="C441" s="163" t="s">
        <v>1913</v>
      </c>
      <c r="D441" s="163" t="s">
        <v>1019</v>
      </c>
    </row>
    <row r="442" spans="1:4" ht="10.5" customHeight="1">
      <c r="A442" s="163" t="s">
        <v>1145</v>
      </c>
      <c r="B442" s="163" t="s">
        <v>1914</v>
      </c>
      <c r="C442" s="163" t="s">
        <v>1915</v>
      </c>
      <c r="D442" s="163" t="s">
        <v>1019</v>
      </c>
    </row>
    <row r="443" spans="1:4" ht="10.5" customHeight="1">
      <c r="A443" s="163" t="s">
        <v>1145</v>
      </c>
      <c r="B443" s="163" t="s">
        <v>1916</v>
      </c>
      <c r="C443" s="163" t="s">
        <v>1917</v>
      </c>
      <c r="D443" s="163" t="s">
        <v>1019</v>
      </c>
    </row>
    <row r="444" spans="1:4" ht="10.5" customHeight="1">
      <c r="A444" s="163" t="s">
        <v>1145</v>
      </c>
      <c r="B444" s="163" t="s">
        <v>1918</v>
      </c>
      <c r="C444" s="163" t="s">
        <v>1919</v>
      </c>
      <c r="D444" s="163" t="s">
        <v>1019</v>
      </c>
    </row>
    <row r="445" spans="1:4" ht="10.5" customHeight="1">
      <c r="A445" s="163" t="s">
        <v>1145</v>
      </c>
      <c r="B445" s="163" t="s">
        <v>1920</v>
      </c>
      <c r="C445" s="163" t="s">
        <v>1921</v>
      </c>
      <c r="D445" s="163" t="s">
        <v>1062</v>
      </c>
    </row>
    <row r="446" spans="1:4" ht="10.5" customHeight="1">
      <c r="A446" s="163" t="s">
        <v>1145</v>
      </c>
      <c r="B446" s="163" t="s">
        <v>1922</v>
      </c>
      <c r="C446" s="163" t="s">
        <v>1923</v>
      </c>
      <c r="D446" s="163" t="s">
        <v>1019</v>
      </c>
    </row>
    <row r="447" spans="1:4" ht="10.5" customHeight="1">
      <c r="A447" s="163" t="s">
        <v>1145</v>
      </c>
      <c r="B447" s="163" t="s">
        <v>1147</v>
      </c>
      <c r="C447" s="163" t="s">
        <v>1924</v>
      </c>
      <c r="D447" s="163" t="s">
        <v>1019</v>
      </c>
    </row>
    <row r="448" spans="1:4" ht="10.5" customHeight="1">
      <c r="A448" s="163" t="s">
        <v>1145</v>
      </c>
      <c r="B448" s="163" t="s">
        <v>1446</v>
      </c>
      <c r="C448" s="163" t="s">
        <v>1925</v>
      </c>
      <c r="D448" s="163" t="s">
        <v>1019</v>
      </c>
    </row>
    <row r="449" spans="1:4" ht="10.5" customHeight="1">
      <c r="A449" s="163" t="s">
        <v>1145</v>
      </c>
      <c r="B449" s="163" t="s">
        <v>1926</v>
      </c>
      <c r="C449" s="163" t="s">
        <v>1927</v>
      </c>
      <c r="D449" s="163" t="s">
        <v>1019</v>
      </c>
    </row>
    <row r="450" spans="1:4" ht="10.5" customHeight="1">
      <c r="A450" s="163" t="s">
        <v>1145</v>
      </c>
      <c r="B450" s="163" t="s">
        <v>1928</v>
      </c>
      <c r="C450" s="163" t="s">
        <v>1929</v>
      </c>
      <c r="D450" s="163" t="s">
        <v>1019</v>
      </c>
    </row>
    <row r="451" spans="1:4" ht="10.5" customHeight="1">
      <c r="A451" s="163" t="s">
        <v>1145</v>
      </c>
      <c r="B451" s="163" t="s">
        <v>1930</v>
      </c>
      <c r="C451" s="163" t="s">
        <v>1931</v>
      </c>
      <c r="D451" s="163" t="s">
        <v>1284</v>
      </c>
    </row>
    <row r="452" spans="1:4" ht="10.5" customHeight="1">
      <c r="A452" s="163" t="s">
        <v>1145</v>
      </c>
      <c r="B452" s="163" t="s">
        <v>1932</v>
      </c>
      <c r="C452" s="163" t="s">
        <v>1933</v>
      </c>
      <c r="D452" s="163" t="s">
        <v>1284</v>
      </c>
    </row>
    <row r="453" spans="1:4" ht="10.5" customHeight="1">
      <c r="A453" s="163" t="s">
        <v>1145</v>
      </c>
      <c r="B453" s="163" t="s">
        <v>1934</v>
      </c>
      <c r="C453" s="163" t="s">
        <v>1935</v>
      </c>
      <c r="D453" s="163" t="s">
        <v>1019</v>
      </c>
    </row>
    <row r="454" spans="1:4" ht="10.5" customHeight="1">
      <c r="A454" s="163" t="s">
        <v>1145</v>
      </c>
      <c r="B454" s="163" t="s">
        <v>1936</v>
      </c>
      <c r="C454" s="163" t="s">
        <v>1937</v>
      </c>
      <c r="D454" s="163" t="s">
        <v>1019</v>
      </c>
    </row>
    <row r="455" spans="1:4" ht="10.5" customHeight="1">
      <c r="A455" s="163" t="s">
        <v>1145</v>
      </c>
      <c r="B455" s="163" t="s">
        <v>1145</v>
      </c>
      <c r="C455" s="163" t="s">
        <v>1938</v>
      </c>
      <c r="D455" s="163" t="s">
        <v>1022</v>
      </c>
    </row>
    <row r="456" spans="1:4" ht="10.5" customHeight="1">
      <c r="A456" s="163" t="s">
        <v>1145</v>
      </c>
      <c r="B456" s="163" t="s">
        <v>1939</v>
      </c>
      <c r="C456" s="163" t="s">
        <v>1940</v>
      </c>
      <c r="D456" s="163" t="s">
        <v>1019</v>
      </c>
    </row>
    <row r="457" spans="1:4" ht="10.5" customHeight="1">
      <c r="A457" s="163" t="s">
        <v>1149</v>
      </c>
      <c r="B457" s="163" t="s">
        <v>1941</v>
      </c>
      <c r="C457" s="163" t="s">
        <v>1942</v>
      </c>
      <c r="D457" s="163" t="s">
        <v>1019</v>
      </c>
    </row>
    <row r="458" spans="1:4" ht="10.5" customHeight="1">
      <c r="A458" s="163" t="s">
        <v>1149</v>
      </c>
      <c r="B458" s="163" t="s">
        <v>1943</v>
      </c>
      <c r="C458" s="163" t="s">
        <v>1944</v>
      </c>
      <c r="D458" s="163" t="s">
        <v>1019</v>
      </c>
    </row>
    <row r="459" spans="1:4" ht="10.5" customHeight="1">
      <c r="A459" s="163" t="s">
        <v>1149</v>
      </c>
      <c r="B459" s="163" t="s">
        <v>1945</v>
      </c>
      <c r="C459" s="163" t="s">
        <v>1946</v>
      </c>
      <c r="D459" s="163" t="s">
        <v>1019</v>
      </c>
    </row>
    <row r="460" spans="1:4" ht="10.5" customHeight="1">
      <c r="A460" s="163" t="s">
        <v>1149</v>
      </c>
      <c r="B460" s="163" t="s">
        <v>1947</v>
      </c>
      <c r="C460" s="163" t="s">
        <v>1948</v>
      </c>
      <c r="D460" s="163" t="s">
        <v>1019</v>
      </c>
    </row>
    <row r="461" spans="1:4" ht="10.5" customHeight="1">
      <c r="A461" s="163" t="s">
        <v>1149</v>
      </c>
      <c r="B461" s="163" t="s">
        <v>1949</v>
      </c>
      <c r="C461" s="163" t="s">
        <v>1950</v>
      </c>
      <c r="D461" s="163" t="s">
        <v>1019</v>
      </c>
    </row>
    <row r="462" spans="1:4" ht="10.5" customHeight="1">
      <c r="A462" s="163" t="s">
        <v>1149</v>
      </c>
      <c r="B462" s="163" t="s">
        <v>1951</v>
      </c>
      <c r="C462" s="163" t="s">
        <v>1952</v>
      </c>
      <c r="D462" s="163" t="s">
        <v>1019</v>
      </c>
    </row>
    <row r="463" spans="1:4" ht="10.5" customHeight="1">
      <c r="A463" s="163" t="s">
        <v>1149</v>
      </c>
      <c r="B463" s="163" t="s">
        <v>1953</v>
      </c>
      <c r="C463" s="163" t="s">
        <v>1954</v>
      </c>
      <c r="D463" s="163" t="s">
        <v>1019</v>
      </c>
    </row>
    <row r="464" spans="1:4" ht="10.5" customHeight="1">
      <c r="A464" s="163" t="s">
        <v>1149</v>
      </c>
      <c r="B464" s="163" t="s">
        <v>1955</v>
      </c>
      <c r="C464" s="163" t="s">
        <v>1956</v>
      </c>
      <c r="D464" s="163" t="s">
        <v>1019</v>
      </c>
    </row>
    <row r="465" spans="1:4" ht="10.5" customHeight="1">
      <c r="A465" s="163" t="s">
        <v>1149</v>
      </c>
      <c r="B465" s="163" t="s">
        <v>1957</v>
      </c>
      <c r="C465" s="163" t="s">
        <v>1958</v>
      </c>
      <c r="D465" s="163" t="s">
        <v>1019</v>
      </c>
    </row>
    <row r="466" spans="1:4" ht="10.5" customHeight="1">
      <c r="A466" s="163" t="s">
        <v>1149</v>
      </c>
      <c r="B466" s="163" t="s">
        <v>1178</v>
      </c>
      <c r="C466" s="163" t="s">
        <v>1959</v>
      </c>
      <c r="D466" s="163" t="s">
        <v>1019</v>
      </c>
    </row>
    <row r="467" spans="1:4" ht="10.5" customHeight="1">
      <c r="A467" s="163" t="s">
        <v>1149</v>
      </c>
      <c r="B467" s="163" t="s">
        <v>1960</v>
      </c>
      <c r="C467" s="163" t="s">
        <v>1961</v>
      </c>
      <c r="D467" s="163" t="s">
        <v>1019</v>
      </c>
    </row>
    <row r="468" spans="1:4" ht="10.5" customHeight="1">
      <c r="A468" s="163" t="s">
        <v>1149</v>
      </c>
      <c r="B468" s="163" t="s">
        <v>1962</v>
      </c>
      <c r="C468" s="163" t="s">
        <v>1963</v>
      </c>
      <c r="D468" s="163" t="s">
        <v>1284</v>
      </c>
    </row>
    <row r="469" spans="1:4" ht="10.5" customHeight="1">
      <c r="A469" s="163" t="s">
        <v>1149</v>
      </c>
      <c r="B469" s="163" t="s">
        <v>1964</v>
      </c>
      <c r="C469" s="163" t="s">
        <v>1965</v>
      </c>
      <c r="D469" s="163" t="s">
        <v>1019</v>
      </c>
    </row>
    <row r="470" spans="1:4" ht="10.5" customHeight="1">
      <c r="A470" s="163" t="s">
        <v>1149</v>
      </c>
      <c r="B470" s="163" t="s">
        <v>1966</v>
      </c>
      <c r="C470" s="163" t="s">
        <v>1967</v>
      </c>
      <c r="D470" s="163" t="s">
        <v>1019</v>
      </c>
    </row>
    <row r="471" spans="1:4" ht="10.5" customHeight="1">
      <c r="A471" s="163" t="s">
        <v>1149</v>
      </c>
      <c r="B471" s="163" t="s">
        <v>1968</v>
      </c>
      <c r="C471" s="163" t="s">
        <v>1969</v>
      </c>
      <c r="D471" s="163" t="s">
        <v>1019</v>
      </c>
    </row>
    <row r="472" spans="1:4" ht="10.5" customHeight="1">
      <c r="A472" s="163" t="s">
        <v>1149</v>
      </c>
      <c r="B472" s="163" t="s">
        <v>1322</v>
      </c>
      <c r="C472" s="163" t="s">
        <v>1970</v>
      </c>
      <c r="D472" s="163" t="s">
        <v>1019</v>
      </c>
    </row>
    <row r="473" spans="1:4" ht="10.5" customHeight="1">
      <c r="A473" s="163" t="s">
        <v>1149</v>
      </c>
      <c r="B473" s="163" t="s">
        <v>1149</v>
      </c>
      <c r="C473" s="163" t="s">
        <v>1971</v>
      </c>
      <c r="D473" s="163" t="s">
        <v>1022</v>
      </c>
    </row>
    <row r="474" spans="1:4" ht="10.5" customHeight="1">
      <c r="A474" s="163" t="s">
        <v>1149</v>
      </c>
      <c r="B474" s="163" t="s">
        <v>1972</v>
      </c>
      <c r="C474" s="163" t="s">
        <v>1973</v>
      </c>
      <c r="D474" s="163" t="s">
        <v>1019</v>
      </c>
    </row>
    <row r="475" spans="1:4" ht="10.5" customHeight="1">
      <c r="A475" s="163" t="s">
        <v>1153</v>
      </c>
      <c r="B475" s="163" t="s">
        <v>1974</v>
      </c>
      <c r="C475" s="163" t="s">
        <v>1975</v>
      </c>
      <c r="D475" s="163" t="s">
        <v>1019</v>
      </c>
    </row>
    <row r="476" spans="1:4" ht="10.5" customHeight="1">
      <c r="A476" s="163" t="s">
        <v>1153</v>
      </c>
      <c r="B476" s="163" t="s">
        <v>1976</v>
      </c>
      <c r="C476" s="163" t="s">
        <v>1977</v>
      </c>
      <c r="D476" s="163" t="s">
        <v>1019</v>
      </c>
    </row>
    <row r="477" spans="1:4" ht="10.5" customHeight="1">
      <c r="A477" s="163" t="s">
        <v>1153</v>
      </c>
      <c r="B477" s="163" t="s">
        <v>1978</v>
      </c>
      <c r="C477" s="163" t="s">
        <v>1979</v>
      </c>
      <c r="D477" s="163" t="s">
        <v>1019</v>
      </c>
    </row>
    <row r="478" spans="1:4" ht="10.5" customHeight="1">
      <c r="A478" s="163" t="s">
        <v>1153</v>
      </c>
      <c r="B478" s="163" t="s">
        <v>1980</v>
      </c>
      <c r="C478" s="163" t="s">
        <v>1981</v>
      </c>
      <c r="D478" s="163" t="s">
        <v>1062</v>
      </c>
    </row>
    <row r="479" spans="1:4" ht="10.5" customHeight="1">
      <c r="A479" s="163" t="s">
        <v>1153</v>
      </c>
      <c r="B479" s="163" t="s">
        <v>1982</v>
      </c>
      <c r="C479" s="163" t="s">
        <v>1983</v>
      </c>
      <c r="D479" s="163" t="s">
        <v>1019</v>
      </c>
    </row>
    <row r="480" spans="1:4" ht="10.5" customHeight="1">
      <c r="A480" s="163" t="s">
        <v>1153</v>
      </c>
      <c r="B480" s="163" t="s">
        <v>1984</v>
      </c>
      <c r="C480" s="163" t="s">
        <v>1985</v>
      </c>
      <c r="D480" s="163" t="s">
        <v>1019</v>
      </c>
    </row>
    <row r="481" spans="1:4" ht="10.5" customHeight="1">
      <c r="A481" s="163" t="s">
        <v>1153</v>
      </c>
      <c r="B481" s="163" t="s">
        <v>1986</v>
      </c>
      <c r="C481" s="163" t="s">
        <v>1987</v>
      </c>
      <c r="D481" s="163" t="s">
        <v>1019</v>
      </c>
    </row>
    <row r="482" spans="1:4" ht="10.5" customHeight="1">
      <c r="A482" s="163" t="s">
        <v>1153</v>
      </c>
      <c r="B482" s="163" t="s">
        <v>1988</v>
      </c>
      <c r="C482" s="163" t="s">
        <v>1989</v>
      </c>
      <c r="D482" s="163" t="s">
        <v>1019</v>
      </c>
    </row>
    <row r="483" spans="1:4" ht="10.5" customHeight="1">
      <c r="A483" s="163" t="s">
        <v>1153</v>
      </c>
      <c r="B483" s="163" t="s">
        <v>1990</v>
      </c>
      <c r="C483" s="163" t="s">
        <v>1991</v>
      </c>
      <c r="D483" s="163" t="s">
        <v>1019</v>
      </c>
    </row>
    <row r="484" spans="1:4" ht="10.5" customHeight="1">
      <c r="A484" s="163" t="s">
        <v>1153</v>
      </c>
      <c r="B484" s="163" t="s">
        <v>1492</v>
      </c>
      <c r="C484" s="163" t="s">
        <v>1992</v>
      </c>
      <c r="D484" s="163" t="s">
        <v>1019</v>
      </c>
    </row>
    <row r="485" spans="1:4" ht="10.5" customHeight="1">
      <c r="A485" s="163" t="s">
        <v>1153</v>
      </c>
      <c r="B485" s="163" t="s">
        <v>1587</v>
      </c>
      <c r="C485" s="163" t="s">
        <v>1993</v>
      </c>
      <c r="D485" s="163" t="s">
        <v>1019</v>
      </c>
    </row>
    <row r="486" spans="1:4" ht="10.5" customHeight="1">
      <c r="A486" s="163" t="s">
        <v>1153</v>
      </c>
      <c r="B486" s="163" t="s">
        <v>1994</v>
      </c>
      <c r="C486" s="163" t="s">
        <v>1995</v>
      </c>
      <c r="D486" s="163" t="s">
        <v>1019</v>
      </c>
    </row>
    <row r="487" spans="1:4" ht="10.5" customHeight="1">
      <c r="A487" s="163" t="s">
        <v>1153</v>
      </c>
      <c r="B487" s="163" t="s">
        <v>1996</v>
      </c>
      <c r="C487" s="163" t="s">
        <v>1997</v>
      </c>
      <c r="D487" s="163" t="s">
        <v>1019</v>
      </c>
    </row>
    <row r="488" spans="1:4" ht="10.5" customHeight="1">
      <c r="A488" s="163" t="s">
        <v>1153</v>
      </c>
      <c r="B488" s="163" t="s">
        <v>1998</v>
      </c>
      <c r="C488" s="163" t="s">
        <v>1999</v>
      </c>
      <c r="D488" s="163" t="s">
        <v>1019</v>
      </c>
    </row>
    <row r="489" spans="1:4" ht="10.5" customHeight="1">
      <c r="A489" s="163" t="s">
        <v>1153</v>
      </c>
      <c r="B489" s="163" t="s">
        <v>1153</v>
      </c>
      <c r="C489" s="163" t="s">
        <v>2000</v>
      </c>
      <c r="D489" s="163" t="s">
        <v>1022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2024-05-22T10:33:43Z</dcterms:modified>
</cp:coreProperties>
</file>